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OSEBNI DIO IZVRŠENJA FIN. PLAN" sheetId="1" r:id="rId1"/>
    <sheet name="OPĆI DIO IZVRŠENJA FIN. PLANA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Maja</author>
  </authors>
  <commentList>
    <comment ref="H26" authorId="0">
      <text>
        <r>
          <rPr>
            <b/>
            <sz val="9"/>
            <rFont val="Segoe UI"/>
            <family val="2"/>
          </rPr>
          <t>Maja:</t>
        </r>
        <r>
          <rPr>
            <sz val="9"/>
            <rFont val="Segoe UI"/>
            <family val="2"/>
          </rPr>
          <t xml:space="preserve">
2021.:Opći ph i primici (70,17%), Pomoći EU (29,83%)
2022.:Opći ph i primici (16,12%), Pomoći EU (83,88%)</t>
        </r>
      </text>
    </comment>
  </commentList>
</comments>
</file>

<file path=xl/comments2.xml><?xml version="1.0" encoding="utf-8"?>
<comments xmlns="http://schemas.openxmlformats.org/spreadsheetml/2006/main">
  <authors>
    <author>Maja</author>
  </authors>
  <commentList>
    <comment ref="E20" authorId="0">
      <text>
        <r>
          <rPr>
            <b/>
            <sz val="9"/>
            <rFont val="Segoe UI"/>
            <family val="2"/>
          </rPr>
          <t>Maja:</t>
        </r>
        <r>
          <rPr>
            <sz val="9"/>
            <rFont val="Segoe UI"/>
            <family val="2"/>
          </rPr>
          <t xml:space="preserve">
klima uređaji</t>
        </r>
      </text>
    </comment>
    <comment ref="E17" authorId="0">
      <text>
        <r>
          <rPr>
            <b/>
            <sz val="9"/>
            <rFont val="Segoe UI"/>
            <family val="2"/>
          </rPr>
          <t>Maja:</t>
        </r>
        <r>
          <rPr>
            <sz val="9"/>
            <rFont val="Segoe UI"/>
            <family val="2"/>
          </rPr>
          <t xml:space="preserve">
elektroinstalacijski radovi i stručni nadzor ugradnje klima</t>
        </r>
      </text>
    </comment>
  </commentList>
</comments>
</file>

<file path=xl/sharedStrings.xml><?xml version="1.0" encoding="utf-8"?>
<sst xmlns="http://schemas.openxmlformats.org/spreadsheetml/2006/main" count="242" uniqueCount="71">
  <si>
    <t xml:space="preserve">BROJČANA OZNAKA I NAZIV </t>
  </si>
  <si>
    <t xml:space="preserve">TEKUĆI PLAN 2022. </t>
  </si>
  <si>
    <t>IZVRŠENJE 1. - 6. 2022.</t>
  </si>
  <si>
    <t>INDEKS 5/2</t>
  </si>
  <si>
    <t xml:space="preserve">INDEKS 5/4 </t>
  </si>
  <si>
    <t>Naknada zaposlenima</t>
  </si>
  <si>
    <t>Rashodi za materijal i energiju</t>
  </si>
  <si>
    <t>Rashodi za usluge</t>
  </si>
  <si>
    <t>Ostali nespomenuti rashodi posl.</t>
  </si>
  <si>
    <t>Ostali financijaski rashodi</t>
  </si>
  <si>
    <t>3.  E  ŠKOLE  - 1.1.1.  Opći prihodi i primtci</t>
  </si>
  <si>
    <t>Plaće - Bruto</t>
  </si>
  <si>
    <t>Doprinosi na plaće</t>
  </si>
  <si>
    <t>2. IZGRADNJA I UREĐENJE OBJEKTA I ODRŽAVANJE OPREME - 4.4.1. Prihodi za posebne namjene - DECENTRALIZACIJA</t>
  </si>
  <si>
    <t>4. UČIMO ZAJEDNO - 1.1.1. OPĆI PRIHODI I PRIMITCI</t>
  </si>
  <si>
    <t>Ostali rashodi</t>
  </si>
  <si>
    <t>Naknada za zaposlene</t>
  </si>
  <si>
    <t>5. UČIMO ZAJEDNO - 5.3.1. POMOĆI EU</t>
  </si>
  <si>
    <t>Bruto plaća</t>
  </si>
  <si>
    <t>Ostali rashodi zaposlenih</t>
  </si>
  <si>
    <t>Naknade troškova zaposlenih</t>
  </si>
  <si>
    <t>Naknada troškova zaposlenima</t>
  </si>
  <si>
    <t>Rashod za materijal</t>
  </si>
  <si>
    <t>Rashod za uslugu</t>
  </si>
  <si>
    <t>Ostali financijski rashodi</t>
  </si>
  <si>
    <t>FINANCIJSKI PLAN ZA 2022.</t>
  </si>
  <si>
    <t>IZVRŠENJE ZA 1. - 6. 2022.</t>
  </si>
  <si>
    <t xml:space="preserve"> </t>
  </si>
  <si>
    <t>PRIHODI I RASHODI TEKUĆE GODINE</t>
  </si>
  <si>
    <t>PRIHODI UKUPNO</t>
  </si>
  <si>
    <t>6  -PRIHODI UKUPNO</t>
  </si>
  <si>
    <t>7 - PRIHODI OD PRODAJE NEF. IMOVINE</t>
  </si>
  <si>
    <t>RASHODI UKUPNO</t>
  </si>
  <si>
    <t>3 - RASHODI POSLOVANJA</t>
  </si>
  <si>
    <t>4. RAZA NABAVU NEFINANCIJSKE IMOVINE</t>
  </si>
  <si>
    <t>RAZLIKA -VIŠAK/MANJEK</t>
  </si>
  <si>
    <t>VIŠAK ILI MANJAK</t>
  </si>
  <si>
    <t>UKUPAN DONOS VIŠKA IZ PRETHODNIH GODINA</t>
  </si>
  <si>
    <t>VIŠAK IZ PRETHODNIH GODINA KOJI ĆE SE RASPOREITI</t>
  </si>
  <si>
    <t>IZVORNI PLAN 2022.</t>
  </si>
  <si>
    <t>IZVRŠENJE 1. - 6. 2021.</t>
  </si>
  <si>
    <t>IZVRŠENJE 1. -  6. 2021.</t>
  </si>
  <si>
    <t>IZVRŠENJE 1.  - 6. 2021.</t>
  </si>
  <si>
    <t>9.VLASTITI PRIHOD -3.2.1</t>
  </si>
  <si>
    <t>IZVRŠENJE  ZA 1- 6 2021.</t>
  </si>
  <si>
    <t>10 - NATJECANJA I MANIFESTACIJE 1.1.1. OPĆI PRIHODI I PRIMITCI</t>
  </si>
  <si>
    <t>OŠ MAJSTORA RADOVANA TROGIR</t>
  </si>
  <si>
    <t>OIB: 79746324379</t>
  </si>
  <si>
    <t>OSNOVNA ŠKOLA MAJSTORA RADOVANA - TROGIR</t>
  </si>
  <si>
    <t>UKUPNO</t>
  </si>
  <si>
    <t>Posebni dio polugodišnjeg izvršenja financisjkog plana SIJEČANJ - LIPANJ 2022.</t>
  </si>
  <si>
    <t>3.  e - ŠKOLE  - 1.1.1.  Opći prihodi i primci (Tekući projekt T400006)</t>
  </si>
  <si>
    <t>2. Prijevoz učenika osnovnih škola - DECENTRALIZACIJA (Aktivnost A 400013)</t>
  </si>
  <si>
    <t>4. UČIMO ZAJEDNO IV - 1.1.1. Opći prihodi i primici</t>
  </si>
  <si>
    <t>5. UČIMO ZAJEDNO IV - 5.3.1. Pomoći EU</t>
  </si>
  <si>
    <t>6. Pomoći PK - 5.4.1.</t>
  </si>
  <si>
    <t>1. Prihodi za posebne namjene (materijalni troškovi)- 4.4.1. DECENTRALIZACIJA</t>
  </si>
  <si>
    <t>7. Donacije PK - 6.2.1.</t>
  </si>
  <si>
    <t>8. Vlastiti prihodi PK - 3.2.1</t>
  </si>
  <si>
    <t>9. - Natjecanja,manifestacije i ostalo (A400003)</t>
  </si>
  <si>
    <t>Opći dio polugodišnjeg izvršenja financisjkog plana SIJEČANJ - LIPANJ 2022.</t>
  </si>
  <si>
    <t>1. Prihodi za posebne namjene - AKTIVNOST - Rashodi djaltnosti - DECENTRALIZACIJA</t>
  </si>
  <si>
    <t>+</t>
  </si>
  <si>
    <t>VIŠAK IZ PRETHODNIH GODINA KOJI ĆE SE RASPOREDITI</t>
  </si>
  <si>
    <t>4. RH ZA NABAVU NEFINANCIJSKE IMOVINE</t>
  </si>
  <si>
    <t>RAZLIKA-VIŠAK/MANJAK</t>
  </si>
  <si>
    <t>RAZLIKA - VIŠAK/MANJAK</t>
  </si>
  <si>
    <t>6. PRAVNO ZASTUPANJE,NAKNADE ŠTETA I OSTALO 5.4.2.</t>
  </si>
  <si>
    <t>7. NABAVA ŠKOLSKIH KNJIGA (Aktivnost A400009)</t>
  </si>
  <si>
    <t>RAZLIKA -VIŠAK/MANJAK</t>
  </si>
  <si>
    <t>8. ERASMUS+ (T400005)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</si>
</sst>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0"/>
    <numFmt numFmtId="166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4" borderId="10" xfId="0" applyFill="1" applyBorder="1" applyAlignment="1">
      <alignment/>
    </xf>
    <xf numFmtId="4" fontId="0" fillId="0" borderId="0" xfId="0" applyNumberFormat="1" applyAlignment="1">
      <alignment/>
    </xf>
    <xf numFmtId="4" fontId="0" fillId="4" borderId="10" xfId="0" applyNumberForma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0" fillId="4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4" borderId="12" xfId="0" applyFill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0" fontId="0" fillId="33" borderId="15" xfId="0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7" xfId="0" applyFill="1" applyBorder="1" applyAlignment="1">
      <alignment horizontal="center" wrapText="1"/>
    </xf>
    <xf numFmtId="0" fontId="0" fillId="0" borderId="18" xfId="0" applyBorder="1" applyAlignment="1">
      <alignment/>
    </xf>
    <xf numFmtId="4" fontId="0" fillId="35" borderId="10" xfId="0" applyNumberFormat="1" applyFill="1" applyBorder="1" applyAlignment="1">
      <alignment/>
    </xf>
    <xf numFmtId="4" fontId="0" fillId="4" borderId="17" xfId="0" applyNumberFormat="1" applyFill="1" applyBorder="1" applyAlignment="1">
      <alignment wrapText="1"/>
    </xf>
    <xf numFmtId="4" fontId="0" fillId="0" borderId="17" xfId="0" applyNumberFormat="1" applyBorder="1" applyAlignment="1">
      <alignment/>
    </xf>
    <xf numFmtId="4" fontId="0" fillId="4" borderId="17" xfId="0" applyNumberFormat="1" applyFill="1" applyBorder="1" applyAlignment="1">
      <alignment/>
    </xf>
    <xf numFmtId="4" fontId="0" fillId="35" borderId="17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34" borderId="10" xfId="0" applyFill="1" applyBorder="1" applyAlignment="1">
      <alignment horizontal="center" wrapText="1"/>
    </xf>
    <xf numFmtId="4" fontId="0" fillId="34" borderId="0" xfId="0" applyNumberForma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center" wrapText="1"/>
    </xf>
    <xf numFmtId="0" fontId="0" fillId="4" borderId="19" xfId="0" applyFill="1" applyBorder="1" applyAlignment="1">
      <alignment horizontal="right" wrapText="1"/>
    </xf>
    <xf numFmtId="4" fontId="0" fillId="4" borderId="20" xfId="0" applyNumberFormat="1" applyFill="1" applyBorder="1" applyAlignment="1">
      <alignment wrapText="1"/>
    </xf>
    <xf numFmtId="0" fontId="0" fillId="34" borderId="18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4" fontId="0" fillId="34" borderId="13" xfId="0" applyNumberForma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164" fontId="0" fillId="4" borderId="10" xfId="0" applyNumberFormat="1" applyFill="1" applyBorder="1" applyAlignment="1">
      <alignment wrapText="1"/>
    </xf>
    <xf numFmtId="164" fontId="0" fillId="4" borderId="17" xfId="0" applyNumberFormat="1" applyFill="1" applyBorder="1" applyAlignment="1">
      <alignment wrapText="1"/>
    </xf>
    <xf numFmtId="0" fontId="36" fillId="33" borderId="21" xfId="0" applyFont="1" applyFill="1" applyBorder="1" applyAlignment="1">
      <alignment/>
    </xf>
    <xf numFmtId="0" fontId="36" fillId="33" borderId="22" xfId="0" applyFont="1" applyFill="1" applyBorder="1" applyAlignment="1">
      <alignment/>
    </xf>
    <xf numFmtId="4" fontId="36" fillId="33" borderId="22" xfId="0" applyNumberFormat="1" applyFont="1" applyFill="1" applyBorder="1" applyAlignment="1">
      <alignment/>
    </xf>
    <xf numFmtId="0" fontId="36" fillId="33" borderId="11" xfId="0" applyFont="1" applyFill="1" applyBorder="1" applyAlignment="1">
      <alignment/>
    </xf>
    <xf numFmtId="4" fontId="0" fillId="34" borderId="15" xfId="0" applyNumberForma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164" fontId="0" fillId="4" borderId="20" xfId="0" applyNumberFormat="1" applyFill="1" applyBorder="1" applyAlignment="1">
      <alignment wrapText="1"/>
    </xf>
    <xf numFmtId="164" fontId="0" fillId="4" borderId="23" xfId="0" applyNumberFormat="1" applyFill="1" applyBorder="1" applyAlignment="1">
      <alignment wrapText="1"/>
    </xf>
    <xf numFmtId="4" fontId="0" fillId="4" borderId="20" xfId="0" applyNumberFormat="1" applyFill="1" applyBorder="1" applyAlignment="1">
      <alignment horizontal="center" wrapText="1"/>
    </xf>
    <xf numFmtId="3" fontId="0" fillId="4" borderId="20" xfId="0" applyNumberFormat="1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36" fillId="33" borderId="24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4" fontId="0" fillId="4" borderId="20" xfId="0" applyNumberFormat="1" applyFill="1" applyBorder="1" applyAlignment="1">
      <alignment/>
    </xf>
    <xf numFmtId="0" fontId="0" fillId="4" borderId="23" xfId="0" applyFill="1" applyBorder="1" applyAlignment="1">
      <alignment/>
    </xf>
    <xf numFmtId="2" fontId="0" fillId="4" borderId="20" xfId="0" applyNumberFormat="1" applyFill="1" applyBorder="1" applyAlignment="1">
      <alignment/>
    </xf>
    <xf numFmtId="0" fontId="36" fillId="33" borderId="25" xfId="0" applyFont="1" applyFill="1" applyBorder="1" applyAlignment="1">
      <alignment/>
    </xf>
    <xf numFmtId="0" fontId="36" fillId="33" borderId="26" xfId="0" applyFont="1" applyFill="1" applyBorder="1" applyAlignment="1">
      <alignment/>
    </xf>
    <xf numFmtId="4" fontId="36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4" fontId="0" fillId="4" borderId="20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4" borderId="23" xfId="0" applyNumberFormat="1" applyFill="1" applyBorder="1" applyAlignment="1">
      <alignment/>
    </xf>
    <xf numFmtId="164" fontId="0" fillId="4" borderId="17" xfId="0" applyNumberFormat="1" applyFill="1" applyBorder="1" applyAlignment="1">
      <alignment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3" fontId="0" fillId="34" borderId="29" xfId="0" applyNumberFormat="1" applyFill="1" applyBorder="1" applyAlignment="1">
      <alignment horizontal="center" wrapText="1"/>
    </xf>
    <xf numFmtId="0" fontId="0" fillId="34" borderId="30" xfId="0" applyFill="1" applyBorder="1" applyAlignment="1">
      <alignment horizontal="center" wrapText="1"/>
    </xf>
    <xf numFmtId="4" fontId="36" fillId="33" borderId="15" xfId="0" applyNumberFormat="1" applyFont="1" applyFill="1" applyBorder="1" applyAlignment="1">
      <alignment/>
    </xf>
    <xf numFmtId="4" fontId="36" fillId="33" borderId="11" xfId="0" applyNumberFormat="1" applyFont="1" applyFill="1" applyBorder="1" applyAlignment="1">
      <alignment/>
    </xf>
    <xf numFmtId="0" fontId="0" fillId="34" borderId="31" xfId="0" applyFill="1" applyBorder="1" applyAlignment="1">
      <alignment wrapText="1"/>
    </xf>
    <xf numFmtId="4" fontId="0" fillId="34" borderId="31" xfId="0" applyNumberFormat="1" applyFill="1" applyBorder="1" applyAlignment="1">
      <alignment horizontal="center" wrapText="1"/>
    </xf>
    <xf numFmtId="4" fontId="0" fillId="34" borderId="32" xfId="0" applyNumberFormat="1" applyFill="1" applyBorder="1" applyAlignment="1">
      <alignment horizontal="center" wrapText="1"/>
    </xf>
    <xf numFmtId="4" fontId="0" fillId="4" borderId="23" xfId="0" applyNumberFormat="1" applyFill="1" applyBorder="1" applyAlignment="1">
      <alignment wrapText="1"/>
    </xf>
    <xf numFmtId="4" fontId="35" fillId="0" borderId="14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0" fillId="34" borderId="33" xfId="0" applyNumberFormat="1" applyFill="1" applyBorder="1" applyAlignment="1">
      <alignment horizontal="center" wrapText="1"/>
    </xf>
    <xf numFmtId="4" fontId="36" fillId="33" borderId="16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36" fillId="33" borderId="27" xfId="0" applyNumberFormat="1" applyFont="1" applyFill="1" applyBorder="1" applyAlignment="1">
      <alignment/>
    </xf>
    <xf numFmtId="0" fontId="0" fillId="34" borderId="34" xfId="0" applyFill="1" applyBorder="1" applyAlignment="1">
      <alignment wrapText="1"/>
    </xf>
    <xf numFmtId="4" fontId="0" fillId="34" borderId="34" xfId="0" applyNumberFormat="1" applyFill="1" applyBorder="1" applyAlignment="1">
      <alignment horizontal="center" wrapText="1"/>
    </xf>
    <xf numFmtId="4" fontId="0" fillId="34" borderId="35" xfId="0" applyNumberFormat="1" applyFill="1" applyBorder="1" applyAlignment="1">
      <alignment horizontal="center" wrapText="1"/>
    </xf>
    <xf numFmtId="0" fontId="0" fillId="4" borderId="36" xfId="0" applyFill="1" applyBorder="1" applyAlignment="1">
      <alignment/>
    </xf>
    <xf numFmtId="4" fontId="0" fillId="4" borderId="37" xfId="0" applyNumberFormat="1" applyFill="1" applyBorder="1" applyAlignment="1">
      <alignment/>
    </xf>
    <xf numFmtId="2" fontId="0" fillId="4" borderId="37" xfId="0" applyNumberFormat="1" applyFill="1" applyBorder="1" applyAlignment="1">
      <alignment/>
    </xf>
    <xf numFmtId="0" fontId="0" fillId="4" borderId="38" xfId="0" applyFill="1" applyBorder="1" applyAlignment="1">
      <alignment/>
    </xf>
    <xf numFmtId="0" fontId="36" fillId="0" borderId="0" xfId="0" applyFont="1" applyAlignment="1">
      <alignment/>
    </xf>
    <xf numFmtId="164" fontId="0" fillId="4" borderId="23" xfId="0" applyNumberFormat="1" applyFill="1" applyBorder="1" applyAlignment="1">
      <alignment horizontal="center" wrapText="1"/>
    </xf>
    <xf numFmtId="4" fontId="0" fillId="35" borderId="20" xfId="0" applyNumberFormat="1" applyFill="1" applyBorder="1" applyAlignment="1">
      <alignment/>
    </xf>
    <xf numFmtId="4" fontId="0" fillId="35" borderId="23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 wrapText="1"/>
    </xf>
    <xf numFmtId="0" fontId="0" fillId="0" borderId="39" xfId="0" applyBorder="1" applyAlignment="1">
      <alignment/>
    </xf>
    <xf numFmtId="4" fontId="36" fillId="33" borderId="33" xfId="0" applyNumberFormat="1" applyFont="1" applyFill="1" applyBorder="1" applyAlignment="1">
      <alignment/>
    </xf>
    <xf numFmtId="4" fontId="36" fillId="33" borderId="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34" borderId="2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4" borderId="20" xfId="0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0" fillId="34" borderId="12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4" borderId="40" xfId="0" applyFill="1" applyBorder="1" applyAlignment="1">
      <alignment horizontal="center" wrapText="1"/>
    </xf>
    <xf numFmtId="0" fontId="0" fillId="4" borderId="41" xfId="0" applyFill="1" applyBorder="1" applyAlignment="1">
      <alignment horizontal="center" wrapText="1"/>
    </xf>
    <xf numFmtId="0" fontId="0" fillId="4" borderId="42" xfId="0" applyFill="1" applyBorder="1" applyAlignment="1">
      <alignment/>
    </xf>
    <xf numFmtId="0" fontId="0" fillId="0" borderId="43" xfId="0" applyBorder="1" applyAlignment="1">
      <alignment/>
    </xf>
    <xf numFmtId="0" fontId="0" fillId="34" borderId="18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 horizontal="center" wrapText="1"/>
    </xf>
    <xf numFmtId="0" fontId="0" fillId="34" borderId="31" xfId="0" applyFill="1" applyBorder="1" applyAlignment="1">
      <alignment horizontal="center" wrapText="1"/>
    </xf>
    <xf numFmtId="0" fontId="0" fillId="35" borderId="47" xfId="0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5" borderId="49" xfId="0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35" borderId="48" xfId="0" applyFill="1" applyBorder="1" applyAlignment="1">
      <alignment horizontal="left"/>
    </xf>
    <xf numFmtId="0" fontId="0" fillId="35" borderId="43" xfId="0" applyFill="1" applyBorder="1" applyAlignment="1">
      <alignment horizontal="left"/>
    </xf>
    <xf numFmtId="0" fontId="0" fillId="4" borderId="50" xfId="0" applyFill="1" applyBorder="1" applyAlignment="1">
      <alignment horizontal="left"/>
    </xf>
    <xf numFmtId="0" fontId="0" fillId="4" borderId="51" xfId="0" applyFill="1" applyBorder="1" applyAlignment="1">
      <alignment horizontal="left"/>
    </xf>
    <xf numFmtId="0" fontId="0" fillId="4" borderId="41" xfId="0" applyFill="1" applyBorder="1" applyAlignment="1">
      <alignment horizontal="left"/>
    </xf>
    <xf numFmtId="0" fontId="0" fillId="4" borderId="47" xfId="0" applyFill="1" applyBorder="1" applyAlignment="1">
      <alignment horizontal="left" wrapText="1"/>
    </xf>
    <xf numFmtId="0" fontId="0" fillId="4" borderId="48" xfId="0" applyFill="1" applyBorder="1" applyAlignment="1">
      <alignment horizontal="left" wrapText="1"/>
    </xf>
    <xf numFmtId="0" fontId="0" fillId="4" borderId="43" xfId="0" applyFill="1" applyBorder="1" applyAlignment="1">
      <alignment horizontal="left" wrapText="1"/>
    </xf>
    <xf numFmtId="0" fontId="0" fillId="0" borderId="47" xfId="0" applyBorder="1" applyAlignment="1">
      <alignment horizontal="left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34" borderId="52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0" fillId="34" borderId="53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4" borderId="47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3" xfId="0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6">
      <selection activeCell="H24" sqref="H24"/>
    </sheetView>
  </sheetViews>
  <sheetFormatPr defaultColWidth="9.140625" defaultRowHeight="15"/>
  <cols>
    <col min="3" max="3" width="29.28125" style="0" customWidth="1"/>
    <col min="4" max="4" width="15.8515625" style="2" customWidth="1"/>
    <col min="5" max="5" width="15.57421875" style="2" customWidth="1"/>
    <col min="6" max="6" width="14.28125" style="2" customWidth="1"/>
    <col min="7" max="7" width="13.28125" style="2" customWidth="1"/>
    <col min="8" max="8" width="9.8515625" style="0" customWidth="1"/>
    <col min="9" max="9" width="8.28125" style="0" customWidth="1"/>
  </cols>
  <sheetData>
    <row r="1" spans="1:3" ht="15">
      <c r="A1" s="91" t="s">
        <v>48</v>
      </c>
      <c r="B1" s="91"/>
      <c r="C1" s="91"/>
    </row>
    <row r="2" ht="15">
      <c r="A2" t="s">
        <v>47</v>
      </c>
    </row>
    <row r="3" ht="15"/>
    <row r="4" spans="1:9" ht="18.75">
      <c r="A4" s="104" t="s">
        <v>50</v>
      </c>
      <c r="B4" s="104"/>
      <c r="C4" s="104"/>
      <c r="D4" s="104"/>
      <c r="E4" s="104"/>
      <c r="F4" s="104"/>
      <c r="G4" s="104"/>
      <c r="H4" s="104"/>
      <c r="I4" s="104"/>
    </row>
    <row r="5" ht="15.75" thickBot="1"/>
    <row r="6" spans="1:9" ht="15.75" thickBot="1">
      <c r="A6" s="38" t="s">
        <v>56</v>
      </c>
      <c r="B6" s="39"/>
      <c r="C6" s="39"/>
      <c r="D6" s="40"/>
      <c r="E6" s="40"/>
      <c r="F6" s="40"/>
      <c r="G6" s="40"/>
      <c r="H6" s="39"/>
      <c r="I6" s="41"/>
    </row>
    <row r="7" spans="1:9" ht="45">
      <c r="A7" s="101" t="s">
        <v>0</v>
      </c>
      <c r="B7" s="102"/>
      <c r="C7" s="102"/>
      <c r="D7" s="42" t="s">
        <v>40</v>
      </c>
      <c r="E7" s="42" t="s">
        <v>39</v>
      </c>
      <c r="F7" s="42" t="s">
        <v>1</v>
      </c>
      <c r="G7" s="42" t="s">
        <v>2</v>
      </c>
      <c r="H7" s="43" t="s">
        <v>3</v>
      </c>
      <c r="I7" s="44" t="s">
        <v>4</v>
      </c>
    </row>
    <row r="8" spans="1:9" ht="15.75" thickBot="1">
      <c r="A8" s="31"/>
      <c r="B8" s="32"/>
      <c r="C8" s="32">
        <v>1</v>
      </c>
      <c r="D8" s="34">
        <v>2</v>
      </c>
      <c r="E8" s="34">
        <v>3</v>
      </c>
      <c r="F8" s="34">
        <v>4</v>
      </c>
      <c r="G8" s="34">
        <v>5</v>
      </c>
      <c r="H8" s="32">
        <v>6</v>
      </c>
      <c r="I8" s="35">
        <v>7</v>
      </c>
    </row>
    <row r="9" spans="1:9" ht="18.75" customHeight="1">
      <c r="A9" s="29">
        <v>321</v>
      </c>
      <c r="B9" s="103" t="s">
        <v>5</v>
      </c>
      <c r="C9" s="103"/>
      <c r="D9" s="30">
        <v>15672.96</v>
      </c>
      <c r="E9" s="30">
        <v>10500</v>
      </c>
      <c r="F9" s="30">
        <v>10500</v>
      </c>
      <c r="G9" s="30">
        <v>9385.5</v>
      </c>
      <c r="H9" s="45">
        <f>G9/D9*100</f>
        <v>59.883391522724494</v>
      </c>
      <c r="I9" s="46">
        <f>G9/F9*100</f>
        <v>89.38571428571429</v>
      </c>
    </row>
    <row r="10" spans="1:9" ht="15">
      <c r="A10" s="8">
        <v>322</v>
      </c>
      <c r="B10" s="1" t="s">
        <v>6</v>
      </c>
      <c r="C10" s="1"/>
      <c r="D10" s="5">
        <v>136001.91</v>
      </c>
      <c r="E10" s="5">
        <v>300000</v>
      </c>
      <c r="F10" s="5">
        <v>457495</v>
      </c>
      <c r="G10" s="5">
        <v>205593.61</v>
      </c>
      <c r="H10" s="36">
        <f>G10/D10*100</f>
        <v>151.16964901448807</v>
      </c>
      <c r="I10" s="37">
        <f>G10/F10*100</f>
        <v>44.93898512552049</v>
      </c>
    </row>
    <row r="11" spans="1:9" ht="15">
      <c r="A11" s="8">
        <v>323</v>
      </c>
      <c r="B11" s="1" t="s">
        <v>7</v>
      </c>
      <c r="C11" s="1"/>
      <c r="D11" s="5">
        <v>85541.12</v>
      </c>
      <c r="E11" s="5">
        <v>431228</v>
      </c>
      <c r="F11" s="5">
        <v>157019</v>
      </c>
      <c r="G11" s="5">
        <v>93845.03</v>
      </c>
      <c r="H11" s="36">
        <f>G11/D11*100</f>
        <v>109.70750675230813</v>
      </c>
      <c r="I11" s="37">
        <f>G11/F11*100</f>
        <v>59.766671549302956</v>
      </c>
    </row>
    <row r="12" spans="1:9" ht="15">
      <c r="A12" s="8">
        <v>329</v>
      </c>
      <c r="B12" s="1" t="s">
        <v>8</v>
      </c>
      <c r="C12" s="1"/>
      <c r="D12" s="5">
        <v>491.88</v>
      </c>
      <c r="E12" s="5">
        <v>2100</v>
      </c>
      <c r="F12" s="5">
        <v>2100</v>
      </c>
      <c r="G12" s="5">
        <v>169.38</v>
      </c>
      <c r="H12" s="36">
        <f>G12/D12*100</f>
        <v>34.435228104415714</v>
      </c>
      <c r="I12" s="37">
        <f>G12/F12*100</f>
        <v>8.065714285714286</v>
      </c>
    </row>
    <row r="13" spans="1:9" ht="15.75" thickBot="1">
      <c r="A13" s="8">
        <v>343</v>
      </c>
      <c r="B13" s="1" t="s">
        <v>9</v>
      </c>
      <c r="C13" s="1"/>
      <c r="D13" s="5">
        <v>966.3</v>
      </c>
      <c r="E13" s="5">
        <v>2500</v>
      </c>
      <c r="F13" s="5">
        <v>2500</v>
      </c>
      <c r="G13" s="5">
        <v>2013.3</v>
      </c>
      <c r="H13" s="36">
        <f>G13/D13*100</f>
        <v>208.35144365104003</v>
      </c>
      <c r="I13" s="37">
        <f>G13/F13*100</f>
        <v>80.53200000000001</v>
      </c>
    </row>
    <row r="14" spans="1:9" ht="15">
      <c r="A14" s="38" t="s">
        <v>52</v>
      </c>
      <c r="B14" s="39"/>
      <c r="C14" s="39"/>
      <c r="D14" s="40"/>
      <c r="E14" s="40"/>
      <c r="F14" s="40"/>
      <c r="G14" s="40"/>
      <c r="H14" s="39"/>
      <c r="I14" s="6"/>
    </row>
    <row r="15" spans="1:9" ht="45">
      <c r="A15" s="105" t="s">
        <v>0</v>
      </c>
      <c r="B15" s="106"/>
      <c r="C15" s="106"/>
      <c r="D15" s="28" t="s">
        <v>40</v>
      </c>
      <c r="E15" s="28" t="s">
        <v>39</v>
      </c>
      <c r="F15" s="28" t="s">
        <v>1</v>
      </c>
      <c r="G15" s="28" t="s">
        <v>2</v>
      </c>
      <c r="H15" s="26" t="s">
        <v>3</v>
      </c>
      <c r="I15" s="18" t="s">
        <v>4</v>
      </c>
    </row>
    <row r="16" spans="1:9" ht="15.75" thickBot="1">
      <c r="A16" s="31"/>
      <c r="B16" s="32"/>
      <c r="C16" s="32">
        <v>1</v>
      </c>
      <c r="D16" s="34">
        <v>2</v>
      </c>
      <c r="E16" s="34">
        <v>3</v>
      </c>
      <c r="F16" s="34">
        <v>4</v>
      </c>
      <c r="G16" s="34">
        <v>5</v>
      </c>
      <c r="H16" s="32">
        <v>6</v>
      </c>
      <c r="I16" s="35">
        <v>7</v>
      </c>
    </row>
    <row r="17" spans="1:9" ht="15">
      <c r="A17" s="29">
        <v>323</v>
      </c>
      <c r="B17" s="107" t="s">
        <v>7</v>
      </c>
      <c r="C17" s="108"/>
      <c r="D17" s="47">
        <v>170785</v>
      </c>
      <c r="E17" s="48"/>
      <c r="F17" s="47">
        <v>274209</v>
      </c>
      <c r="G17" s="48">
        <v>155802.5</v>
      </c>
      <c r="H17" s="49">
        <f>G17/D17*100</f>
        <v>91.22727405802618</v>
      </c>
      <c r="I17" s="92">
        <f>G17/F17*100</f>
        <v>56.81888632393539</v>
      </c>
    </row>
    <row r="18" spans="1:9" ht="15.75" thickBot="1">
      <c r="A18" s="19"/>
      <c r="B18" s="9"/>
      <c r="C18" s="9"/>
      <c r="D18" s="10"/>
      <c r="E18" s="10"/>
      <c r="F18" s="10"/>
      <c r="G18" s="10"/>
      <c r="H18" s="9"/>
      <c r="I18" s="11"/>
    </row>
    <row r="19" spans="1:9" ht="15">
      <c r="A19" s="50" t="s">
        <v>51</v>
      </c>
      <c r="B19" s="51"/>
      <c r="C19" s="51"/>
      <c r="D19" s="15"/>
      <c r="E19" s="15"/>
      <c r="F19" s="15"/>
      <c r="G19" s="15"/>
      <c r="H19" s="14"/>
      <c r="I19" s="16"/>
    </row>
    <row r="20" spans="1:9" ht="45">
      <c r="A20" s="105" t="s">
        <v>0</v>
      </c>
      <c r="B20" s="106"/>
      <c r="C20" s="106"/>
      <c r="D20" s="28" t="s">
        <v>40</v>
      </c>
      <c r="E20" s="28" t="s">
        <v>39</v>
      </c>
      <c r="F20" s="28" t="s">
        <v>1</v>
      </c>
      <c r="G20" s="28" t="s">
        <v>2</v>
      </c>
      <c r="H20" s="26" t="s">
        <v>3</v>
      </c>
      <c r="I20" s="18" t="s">
        <v>4</v>
      </c>
    </row>
    <row r="21" spans="1:9" ht="15.75" thickBot="1">
      <c r="A21" s="31"/>
      <c r="B21" s="32"/>
      <c r="C21" s="32">
        <v>1</v>
      </c>
      <c r="D21" s="34">
        <v>2</v>
      </c>
      <c r="E21" s="34">
        <v>3</v>
      </c>
      <c r="F21" s="34">
        <v>4</v>
      </c>
      <c r="G21" s="34">
        <v>5</v>
      </c>
      <c r="H21" s="32">
        <v>6</v>
      </c>
      <c r="I21" s="35">
        <v>7</v>
      </c>
    </row>
    <row r="22" spans="1:9" ht="15">
      <c r="A22" s="52">
        <v>311</v>
      </c>
      <c r="B22" s="53" t="s">
        <v>11</v>
      </c>
      <c r="C22" s="53"/>
      <c r="D22" s="54">
        <v>2575.1</v>
      </c>
      <c r="E22" s="54">
        <v>3862.65</v>
      </c>
      <c r="F22" s="54">
        <v>4721.03</v>
      </c>
      <c r="G22" s="54">
        <v>2575.1</v>
      </c>
      <c r="H22" s="56">
        <f>G22/D22*100</f>
        <v>100</v>
      </c>
      <c r="I22" s="65">
        <f>SUM(G22/F22)*100</f>
        <v>54.545300495866364</v>
      </c>
    </row>
    <row r="23" spans="1:9" ht="15">
      <c r="A23" s="8">
        <v>313</v>
      </c>
      <c r="B23" s="1" t="s">
        <v>12</v>
      </c>
      <c r="C23" s="1"/>
      <c r="D23" s="5">
        <v>424.9</v>
      </c>
      <c r="E23" s="5">
        <v>637.35</v>
      </c>
      <c r="F23" s="5">
        <v>778.99</v>
      </c>
      <c r="G23" s="5">
        <v>424.9</v>
      </c>
      <c r="H23" s="56">
        <f>G23/D23*100</f>
        <v>100</v>
      </c>
      <c r="I23" s="55">
        <f>SUM(G23/F23)*100</f>
        <v>54.544987740535824</v>
      </c>
    </row>
    <row r="24" spans="1:9" ht="15.75" thickBot="1">
      <c r="A24" s="87"/>
      <c r="B24" s="113" t="s">
        <v>49</v>
      </c>
      <c r="C24" s="114"/>
      <c r="D24" s="88"/>
      <c r="E24" s="88">
        <f>SUM(E22:E23)</f>
        <v>4500</v>
      </c>
      <c r="F24" s="88">
        <f>SUM(F22:F23)</f>
        <v>5500.0199999999995</v>
      </c>
      <c r="G24" s="88">
        <f>SUM(G22:G23)</f>
        <v>3000</v>
      </c>
      <c r="H24" s="89"/>
      <c r="I24" s="90"/>
    </row>
    <row r="25" spans="1:9" ht="15.75" thickBot="1">
      <c r="A25" s="57" t="s">
        <v>53</v>
      </c>
      <c r="B25" s="58"/>
      <c r="C25" s="58"/>
      <c r="D25" s="59"/>
      <c r="E25" s="60"/>
      <c r="F25" s="60"/>
      <c r="G25" s="60"/>
      <c r="H25" s="61"/>
      <c r="I25" s="62"/>
    </row>
    <row r="26" spans="1:9" ht="45">
      <c r="A26" s="101" t="s">
        <v>0</v>
      </c>
      <c r="B26" s="102"/>
      <c r="C26" s="102"/>
      <c r="D26" s="42" t="s">
        <v>41</v>
      </c>
      <c r="E26" s="42" t="s">
        <v>39</v>
      </c>
      <c r="F26" s="42" t="s">
        <v>1</v>
      </c>
      <c r="G26" s="42" t="s">
        <v>2</v>
      </c>
      <c r="H26" s="43" t="s">
        <v>3</v>
      </c>
      <c r="I26" s="44" t="s">
        <v>4</v>
      </c>
    </row>
    <row r="27" spans="1:9" ht="15.75" thickBot="1">
      <c r="A27" s="31"/>
      <c r="B27" s="32"/>
      <c r="C27" s="32">
        <v>1</v>
      </c>
      <c r="D27" s="34">
        <v>2</v>
      </c>
      <c r="E27" s="34">
        <v>3</v>
      </c>
      <c r="F27" s="34">
        <v>4</v>
      </c>
      <c r="G27" s="34">
        <v>5</v>
      </c>
      <c r="H27" s="32">
        <v>6</v>
      </c>
      <c r="I27" s="35">
        <v>7</v>
      </c>
    </row>
    <row r="28" spans="1:9" ht="15">
      <c r="A28" s="52">
        <v>311</v>
      </c>
      <c r="B28" s="53" t="s">
        <v>11</v>
      </c>
      <c r="C28" s="53"/>
      <c r="D28" s="54">
        <v>66286.15</v>
      </c>
      <c r="E28" s="54">
        <v>11636.63</v>
      </c>
      <c r="F28" s="54">
        <v>16389.51</v>
      </c>
      <c r="G28" s="54">
        <v>16387.08</v>
      </c>
      <c r="H28" s="63">
        <f>G28/D28*100</f>
        <v>24.72172542831346</v>
      </c>
      <c r="I28" s="65">
        <f>G28/F28*100</f>
        <v>99.98517344325732</v>
      </c>
    </row>
    <row r="29" spans="1:9" ht="15">
      <c r="A29" s="8">
        <v>312</v>
      </c>
      <c r="B29" s="1" t="s">
        <v>15</v>
      </c>
      <c r="C29" s="1"/>
      <c r="D29" s="5"/>
      <c r="E29" s="5">
        <v>483.6</v>
      </c>
      <c r="F29" s="5">
        <v>806</v>
      </c>
      <c r="G29" s="5">
        <v>806</v>
      </c>
      <c r="H29" s="64"/>
      <c r="I29" s="66">
        <f>G29/F29*100</f>
        <v>100</v>
      </c>
    </row>
    <row r="30" spans="1:9" ht="15">
      <c r="A30" s="8">
        <v>313</v>
      </c>
      <c r="B30" s="1" t="s">
        <v>12</v>
      </c>
      <c r="C30" s="1"/>
      <c r="D30" s="5"/>
      <c r="E30" s="5">
        <v>1920.05</v>
      </c>
      <c r="F30" s="5">
        <v>2704.29</v>
      </c>
      <c r="G30" s="5">
        <v>2703.88</v>
      </c>
      <c r="H30" s="64"/>
      <c r="I30" s="66">
        <f>G30/F30*100</f>
        <v>99.98483890411161</v>
      </c>
    </row>
    <row r="31" spans="1:9" ht="15.75" thickBot="1">
      <c r="A31" s="8">
        <v>321</v>
      </c>
      <c r="B31" s="1" t="s">
        <v>16</v>
      </c>
      <c r="C31" s="1"/>
      <c r="D31" s="5">
        <v>842.04</v>
      </c>
      <c r="E31" s="5">
        <v>1305.72</v>
      </c>
      <c r="F31" s="5">
        <v>1305.72</v>
      </c>
      <c r="G31" s="5">
        <v>1150.49</v>
      </c>
      <c r="H31" s="64">
        <f>G31/D31*100</f>
        <v>136.63127642392286</v>
      </c>
      <c r="I31" s="66">
        <f>G31/F31*100</f>
        <v>88.11153999326042</v>
      </c>
    </row>
    <row r="32" spans="1:9" ht="15">
      <c r="A32" s="50" t="s">
        <v>54</v>
      </c>
      <c r="B32" s="51"/>
      <c r="C32" s="51"/>
      <c r="D32" s="15"/>
      <c r="E32" s="15"/>
      <c r="F32" s="15"/>
      <c r="G32" s="15"/>
      <c r="H32" s="14"/>
      <c r="I32" s="16"/>
    </row>
    <row r="33" spans="1:9" ht="30">
      <c r="A33" s="105" t="s">
        <v>0</v>
      </c>
      <c r="B33" s="106"/>
      <c r="C33" s="106"/>
      <c r="D33" s="28" t="s">
        <v>40</v>
      </c>
      <c r="E33" s="28" t="s">
        <v>39</v>
      </c>
      <c r="F33" s="28" t="s">
        <v>1</v>
      </c>
      <c r="G33" s="28" t="s">
        <v>2</v>
      </c>
      <c r="H33" s="26" t="s">
        <v>3</v>
      </c>
      <c r="I33" s="18" t="s">
        <v>4</v>
      </c>
    </row>
    <row r="34" spans="1:9" ht="15.75" thickBot="1">
      <c r="A34" s="31"/>
      <c r="B34" s="32"/>
      <c r="C34" s="32">
        <v>1</v>
      </c>
      <c r="D34" s="34">
        <v>2</v>
      </c>
      <c r="E34" s="34">
        <v>3</v>
      </c>
      <c r="F34" s="34">
        <v>4</v>
      </c>
      <c r="G34" s="34">
        <v>5</v>
      </c>
      <c r="H34" s="32">
        <v>6</v>
      </c>
      <c r="I34" s="35">
        <v>7</v>
      </c>
    </row>
    <row r="35" spans="1:9" ht="15">
      <c r="A35" s="52">
        <v>311</v>
      </c>
      <c r="B35" s="53" t="s">
        <v>11</v>
      </c>
      <c r="C35" s="53"/>
      <c r="D35" s="54">
        <v>28178.93</v>
      </c>
      <c r="E35" s="54">
        <v>60550.88</v>
      </c>
      <c r="F35" s="54">
        <v>85282.37</v>
      </c>
      <c r="G35" s="54">
        <v>85269.7</v>
      </c>
      <c r="H35" s="63">
        <f>G35/D35*100</f>
        <v>302.60091493892776</v>
      </c>
      <c r="I35" s="65">
        <f>G35/F35*100</f>
        <v>99.98514347103628</v>
      </c>
    </row>
    <row r="36" spans="1:9" ht="15">
      <c r="A36" s="8">
        <v>312</v>
      </c>
      <c r="B36" s="1" t="s">
        <v>15</v>
      </c>
      <c r="C36" s="1"/>
      <c r="D36" s="5"/>
      <c r="E36" s="5">
        <v>2516.4</v>
      </c>
      <c r="F36" s="5">
        <v>4194</v>
      </c>
      <c r="G36" s="5">
        <v>4194</v>
      </c>
      <c r="H36" s="64"/>
      <c r="I36" s="66">
        <f>G36/F36*100</f>
        <v>100</v>
      </c>
    </row>
    <row r="37" spans="1:9" ht="15">
      <c r="A37" s="8">
        <v>313</v>
      </c>
      <c r="B37" s="1" t="s">
        <v>12</v>
      </c>
      <c r="C37" s="1"/>
      <c r="D37" s="5"/>
      <c r="E37" s="5">
        <v>9990.94</v>
      </c>
      <c r="F37" s="5">
        <v>14071.65</v>
      </c>
      <c r="G37" s="5">
        <v>14069.55</v>
      </c>
      <c r="H37" s="64"/>
      <c r="I37" s="66">
        <f>G37/F37*100</f>
        <v>99.98507637697071</v>
      </c>
    </row>
    <row r="38" spans="1:9" ht="15.75" thickBot="1">
      <c r="A38" s="8">
        <v>321</v>
      </c>
      <c r="B38" s="1" t="s">
        <v>16</v>
      </c>
      <c r="C38" s="1"/>
      <c r="D38" s="5">
        <v>357.96</v>
      </c>
      <c r="E38" s="5">
        <v>6794.28</v>
      </c>
      <c r="F38" s="5">
        <v>6794.28</v>
      </c>
      <c r="G38" s="5">
        <v>5986.51</v>
      </c>
      <c r="H38" s="64">
        <f>G38/D38*100</f>
        <v>1672.3963571348754</v>
      </c>
      <c r="I38" s="66">
        <f>G38/F38*100</f>
        <v>88.11102868883826</v>
      </c>
    </row>
    <row r="39" spans="1:9" ht="15">
      <c r="A39" s="50" t="s">
        <v>55</v>
      </c>
      <c r="B39" s="51"/>
      <c r="C39" s="51"/>
      <c r="D39" s="71"/>
      <c r="E39" s="15"/>
      <c r="F39" s="15"/>
      <c r="G39" s="15"/>
      <c r="H39" s="14"/>
      <c r="I39" s="16"/>
    </row>
    <row r="40" spans="1:9" ht="30.75" thickBot="1">
      <c r="A40" s="111" t="s">
        <v>0</v>
      </c>
      <c r="B40" s="112"/>
      <c r="C40" s="112"/>
      <c r="D40" s="33" t="s">
        <v>40</v>
      </c>
      <c r="E40" s="33" t="s">
        <v>39</v>
      </c>
      <c r="F40" s="33" t="s">
        <v>1</v>
      </c>
      <c r="G40" s="33" t="s">
        <v>2</v>
      </c>
      <c r="H40" s="32" t="s">
        <v>3</v>
      </c>
      <c r="I40" s="35" t="s">
        <v>4</v>
      </c>
    </row>
    <row r="41" spans="1:9" ht="15.75" thickBot="1">
      <c r="A41" s="67"/>
      <c r="B41" s="68"/>
      <c r="C41" s="68">
        <v>1</v>
      </c>
      <c r="D41" s="69">
        <v>2</v>
      </c>
      <c r="E41" s="69">
        <v>3</v>
      </c>
      <c r="F41" s="69">
        <v>4</v>
      </c>
      <c r="G41" s="69">
        <v>5</v>
      </c>
      <c r="H41" s="68">
        <v>6</v>
      </c>
      <c r="I41" s="70">
        <v>7</v>
      </c>
    </row>
    <row r="42" spans="1:9" ht="15">
      <c r="A42" s="52">
        <v>311</v>
      </c>
      <c r="B42" s="53" t="s">
        <v>18</v>
      </c>
      <c r="C42" s="53"/>
      <c r="D42" s="54"/>
      <c r="E42" s="54">
        <v>7251253</v>
      </c>
      <c r="F42" s="54">
        <v>7251253</v>
      </c>
      <c r="G42" s="54">
        <v>3982983.1</v>
      </c>
      <c r="H42" s="63"/>
      <c r="I42" s="65">
        <f aca="true" t="shared" si="0" ref="I42:I47">G42/F42*100</f>
        <v>54.92820482198042</v>
      </c>
    </row>
    <row r="43" spans="1:9" ht="15">
      <c r="A43" s="8">
        <v>312</v>
      </c>
      <c r="B43" s="1" t="s">
        <v>19</v>
      </c>
      <c r="C43" s="1"/>
      <c r="D43" s="5"/>
      <c r="E43" s="5">
        <v>307000</v>
      </c>
      <c r="F43" s="5">
        <v>307000</v>
      </c>
      <c r="G43" s="5">
        <v>175637.87</v>
      </c>
      <c r="H43" s="63"/>
      <c r="I43" s="65">
        <f t="shared" si="0"/>
        <v>57.2110325732899</v>
      </c>
    </row>
    <row r="44" spans="1:9" ht="15">
      <c r="A44" s="8">
        <v>313</v>
      </c>
      <c r="B44" s="1" t="s">
        <v>12</v>
      </c>
      <c r="C44" s="1"/>
      <c r="D44" s="5"/>
      <c r="E44" s="5">
        <v>950000</v>
      </c>
      <c r="F44" s="5">
        <v>950000</v>
      </c>
      <c r="G44" s="5">
        <v>660735.52</v>
      </c>
      <c r="H44" s="63"/>
      <c r="I44" s="65">
        <f t="shared" si="0"/>
        <v>69.55110736842104</v>
      </c>
    </row>
    <row r="45" spans="1:9" ht="15">
      <c r="A45" s="8">
        <v>321</v>
      </c>
      <c r="B45" s="1" t="s">
        <v>20</v>
      </c>
      <c r="C45" s="1"/>
      <c r="D45" s="5"/>
      <c r="E45" s="5">
        <v>162000</v>
      </c>
      <c r="F45" s="5">
        <v>162000</v>
      </c>
      <c r="G45" s="5">
        <v>94949</v>
      </c>
      <c r="H45" s="63"/>
      <c r="I45" s="65">
        <f t="shared" si="0"/>
        <v>58.61049382716049</v>
      </c>
    </row>
    <row r="46" spans="1:9" ht="15">
      <c r="A46" s="8">
        <v>322</v>
      </c>
      <c r="B46" s="109" t="s">
        <v>6</v>
      </c>
      <c r="C46" s="110"/>
      <c r="D46" s="5"/>
      <c r="E46" s="5">
        <v>2000</v>
      </c>
      <c r="F46" s="5">
        <v>2000</v>
      </c>
      <c r="G46" s="5"/>
      <c r="H46" s="63"/>
      <c r="I46" s="65">
        <f t="shared" si="0"/>
        <v>0</v>
      </c>
    </row>
    <row r="47" spans="1:9" ht="15.75" thickBot="1">
      <c r="A47" s="8">
        <v>329</v>
      </c>
      <c r="B47" s="1" t="s">
        <v>8</v>
      </c>
      <c r="C47" s="1"/>
      <c r="D47" s="5"/>
      <c r="E47" s="5">
        <v>2000</v>
      </c>
      <c r="F47" s="5">
        <v>2000</v>
      </c>
      <c r="G47" s="5">
        <v>12093.01</v>
      </c>
      <c r="H47" s="63"/>
      <c r="I47" s="65">
        <f t="shared" si="0"/>
        <v>604.6505</v>
      </c>
    </row>
    <row r="48" spans="1:9" ht="15">
      <c r="A48" s="50" t="s">
        <v>57</v>
      </c>
      <c r="B48" s="51"/>
      <c r="C48" s="51"/>
      <c r="D48" s="71"/>
      <c r="E48" s="15"/>
      <c r="F48" s="15"/>
      <c r="G48" s="15"/>
      <c r="H48" s="14"/>
      <c r="I48" s="16"/>
    </row>
    <row r="49" spans="1:9" ht="30">
      <c r="A49" s="105" t="s">
        <v>0</v>
      </c>
      <c r="B49" s="106"/>
      <c r="C49" s="106"/>
      <c r="D49" s="28" t="s">
        <v>42</v>
      </c>
      <c r="E49" s="28" t="s">
        <v>39</v>
      </c>
      <c r="F49" s="28" t="s">
        <v>1</v>
      </c>
      <c r="G49" s="28" t="s">
        <v>2</v>
      </c>
      <c r="H49" s="26" t="s">
        <v>3</v>
      </c>
      <c r="I49" s="18" t="s">
        <v>4</v>
      </c>
    </row>
    <row r="50" spans="1:9" ht="15.75" thickBot="1">
      <c r="A50" s="31"/>
      <c r="B50" s="32"/>
      <c r="C50" s="32">
        <v>1</v>
      </c>
      <c r="D50" s="34">
        <v>2</v>
      </c>
      <c r="E50" s="34">
        <v>3</v>
      </c>
      <c r="F50" s="34">
        <v>4</v>
      </c>
      <c r="G50" s="34">
        <v>5</v>
      </c>
      <c r="H50" s="32">
        <v>6</v>
      </c>
      <c r="I50" s="35">
        <v>7</v>
      </c>
    </row>
    <row r="51" spans="1:9" ht="15">
      <c r="A51" s="52">
        <v>321</v>
      </c>
      <c r="B51" s="53" t="s">
        <v>21</v>
      </c>
      <c r="C51" s="53"/>
      <c r="D51" s="54"/>
      <c r="E51" s="54"/>
      <c r="F51" s="54"/>
      <c r="G51" s="54"/>
      <c r="H51" s="53"/>
      <c r="I51" s="65"/>
    </row>
    <row r="52" spans="1:9" ht="15">
      <c r="A52" s="8">
        <v>322</v>
      </c>
      <c r="B52" s="1" t="s">
        <v>22</v>
      </c>
      <c r="C52" s="1"/>
      <c r="D52" s="5"/>
      <c r="E52" s="5">
        <v>10000</v>
      </c>
      <c r="F52" s="5">
        <v>10000</v>
      </c>
      <c r="G52" s="5">
        <v>1902.09</v>
      </c>
      <c r="H52" s="53"/>
      <c r="I52" s="65">
        <f>G52/F52*100</f>
        <v>19.020899999999997</v>
      </c>
    </row>
    <row r="53" spans="1:9" ht="15">
      <c r="A53" s="8">
        <v>323</v>
      </c>
      <c r="B53" s="1" t="s">
        <v>23</v>
      </c>
      <c r="C53" s="1"/>
      <c r="D53" s="5"/>
      <c r="E53" s="5"/>
      <c r="F53" s="5"/>
      <c r="G53" s="5"/>
      <c r="H53" s="53"/>
      <c r="I53" s="65"/>
    </row>
    <row r="54" spans="1:9" ht="15.75" thickBot="1">
      <c r="A54" s="8">
        <v>329</v>
      </c>
      <c r="B54" s="1" t="s">
        <v>8</v>
      </c>
      <c r="C54" s="1"/>
      <c r="D54" s="5"/>
      <c r="E54" s="5"/>
      <c r="F54" s="5"/>
      <c r="G54" s="5"/>
      <c r="H54" s="53"/>
      <c r="I54" s="65"/>
    </row>
    <row r="55" spans="1:9" ht="15">
      <c r="A55" s="50" t="s">
        <v>58</v>
      </c>
      <c r="B55" s="51"/>
      <c r="C55" s="51"/>
      <c r="D55" s="15"/>
      <c r="E55" s="15"/>
      <c r="F55" s="15"/>
      <c r="G55" s="15"/>
      <c r="H55" s="14"/>
      <c r="I55" s="16"/>
    </row>
    <row r="56" spans="1:9" ht="30">
      <c r="A56" s="105" t="s">
        <v>0</v>
      </c>
      <c r="B56" s="106"/>
      <c r="C56" s="106"/>
      <c r="D56" s="13" t="s">
        <v>40</v>
      </c>
      <c r="E56" s="13" t="s">
        <v>39</v>
      </c>
      <c r="F56" s="13" t="s">
        <v>1</v>
      </c>
      <c r="G56" s="13" t="s">
        <v>2</v>
      </c>
      <c r="H56" s="12" t="s">
        <v>3</v>
      </c>
      <c r="I56" s="17" t="s">
        <v>4</v>
      </c>
    </row>
    <row r="57" spans="1:9" ht="14.25" customHeight="1" thickBot="1">
      <c r="A57" s="31"/>
      <c r="B57" s="32"/>
      <c r="C57" s="32">
        <v>1</v>
      </c>
      <c r="D57" s="34">
        <v>2</v>
      </c>
      <c r="E57" s="34">
        <v>3</v>
      </c>
      <c r="F57" s="34">
        <v>4</v>
      </c>
      <c r="G57" s="34">
        <v>5</v>
      </c>
      <c r="H57" s="32">
        <v>6</v>
      </c>
      <c r="I57" s="35">
        <v>7</v>
      </c>
    </row>
    <row r="58" spans="1:9" ht="14.25" customHeight="1">
      <c r="A58" s="52">
        <v>323</v>
      </c>
      <c r="B58" s="53" t="s">
        <v>23</v>
      </c>
      <c r="C58" s="53"/>
      <c r="D58" s="54"/>
      <c r="E58" s="54"/>
      <c r="F58" s="54"/>
      <c r="G58" s="54"/>
      <c r="H58" s="53"/>
      <c r="I58" s="55"/>
    </row>
    <row r="59" spans="1:9" ht="15.75" thickBot="1">
      <c r="A59" s="8">
        <v>343</v>
      </c>
      <c r="B59" s="1" t="s">
        <v>24</v>
      </c>
      <c r="C59" s="1"/>
      <c r="D59" s="5"/>
      <c r="E59" s="5">
        <v>50</v>
      </c>
      <c r="F59" s="5">
        <v>50</v>
      </c>
      <c r="G59" s="5">
        <v>0</v>
      </c>
      <c r="H59" s="53"/>
      <c r="I59" s="55">
        <f>G59/F59*100</f>
        <v>0</v>
      </c>
    </row>
    <row r="60" spans="1:9" ht="15">
      <c r="A60" s="50" t="s">
        <v>59</v>
      </c>
      <c r="B60" s="51"/>
      <c r="C60" s="51"/>
      <c r="D60" s="71"/>
      <c r="E60" s="71"/>
      <c r="F60" s="15"/>
      <c r="G60" s="15"/>
      <c r="H60" s="14"/>
      <c r="I60" s="16"/>
    </row>
    <row r="61" spans="1:9" ht="30">
      <c r="A61" s="105" t="s">
        <v>0</v>
      </c>
      <c r="B61" s="106"/>
      <c r="C61" s="106"/>
      <c r="D61" s="13" t="s">
        <v>40</v>
      </c>
      <c r="E61" s="13" t="s">
        <v>39</v>
      </c>
      <c r="F61" s="13" t="s">
        <v>1</v>
      </c>
      <c r="G61" s="13" t="s">
        <v>2</v>
      </c>
      <c r="H61" s="12" t="s">
        <v>3</v>
      </c>
      <c r="I61" s="17" t="s">
        <v>4</v>
      </c>
    </row>
    <row r="62" spans="1:9" ht="15.75" thickBot="1">
      <c r="A62" s="31"/>
      <c r="B62" s="32"/>
      <c r="C62" s="32">
        <v>1</v>
      </c>
      <c r="D62" s="34">
        <v>2</v>
      </c>
      <c r="E62" s="34">
        <v>3</v>
      </c>
      <c r="F62" s="34">
        <v>4</v>
      </c>
      <c r="G62" s="34">
        <v>5</v>
      </c>
      <c r="H62" s="32">
        <v>6</v>
      </c>
      <c r="I62" s="35">
        <v>7</v>
      </c>
    </row>
    <row r="63" spans="1:9" ht="15">
      <c r="A63" s="52">
        <v>329</v>
      </c>
      <c r="B63" s="53" t="s">
        <v>8</v>
      </c>
      <c r="C63" s="53"/>
      <c r="D63" s="54"/>
      <c r="E63" s="54">
        <v>0</v>
      </c>
      <c r="F63" s="54">
        <v>680</v>
      </c>
      <c r="G63" s="54">
        <v>680</v>
      </c>
      <c r="H63" s="53"/>
      <c r="I63" s="55">
        <f>G63/F63*100</f>
        <v>100</v>
      </c>
    </row>
    <row r="64" spans="4:7" ht="15">
      <c r="D64"/>
      <c r="E64"/>
      <c r="F64"/>
      <c r="G64"/>
    </row>
    <row r="65" spans="4:7" ht="15">
      <c r="D65"/>
      <c r="E65"/>
      <c r="F65"/>
      <c r="G65"/>
    </row>
    <row r="66" spans="4:7" ht="15">
      <c r="D66"/>
      <c r="E66"/>
      <c r="F66"/>
      <c r="G66"/>
    </row>
    <row r="67" spans="4:7" ht="15">
      <c r="D67"/>
      <c r="E67"/>
      <c r="F67"/>
      <c r="G67"/>
    </row>
    <row r="68" spans="4:7" ht="15">
      <c r="D68"/>
      <c r="E68"/>
      <c r="F68"/>
      <c r="G68"/>
    </row>
    <row r="69" spans="4:7" ht="15">
      <c r="D69"/>
      <c r="E69"/>
      <c r="F69"/>
      <c r="G69"/>
    </row>
    <row r="70" spans="4:7" ht="15">
      <c r="D70"/>
      <c r="E70"/>
      <c r="F70"/>
      <c r="G70"/>
    </row>
    <row r="71" spans="4:7" ht="15">
      <c r="D71"/>
      <c r="E71"/>
      <c r="F71"/>
      <c r="G71"/>
    </row>
    <row r="72" spans="4:7" ht="15">
      <c r="D72"/>
      <c r="E72"/>
      <c r="F72"/>
      <c r="G72"/>
    </row>
    <row r="73" spans="4:7" ht="15">
      <c r="D73"/>
      <c r="E73"/>
      <c r="F73"/>
      <c r="G73"/>
    </row>
    <row r="74" spans="4:7" ht="15">
      <c r="D74"/>
      <c r="E74"/>
      <c r="F74"/>
      <c r="G74"/>
    </row>
    <row r="75" spans="4:7" ht="15">
      <c r="D75"/>
      <c r="E75"/>
      <c r="F75"/>
      <c r="G75"/>
    </row>
    <row r="76" spans="4:7" ht="15">
      <c r="D76"/>
      <c r="E76"/>
      <c r="F76"/>
      <c r="G76"/>
    </row>
    <row r="77" spans="4:7" ht="15">
      <c r="D77"/>
      <c r="E77"/>
      <c r="F77"/>
      <c r="G77"/>
    </row>
  </sheetData>
  <sheetProtection/>
  <mergeCells count="14">
    <mergeCell ref="A56:C56"/>
    <mergeCell ref="A61:C61"/>
    <mergeCell ref="A20:C20"/>
    <mergeCell ref="A26:C26"/>
    <mergeCell ref="A33:C33"/>
    <mergeCell ref="A40:C40"/>
    <mergeCell ref="A49:C49"/>
    <mergeCell ref="B24:C24"/>
    <mergeCell ref="A7:C7"/>
    <mergeCell ref="B9:C9"/>
    <mergeCell ref="A4:I4"/>
    <mergeCell ref="A15:C15"/>
    <mergeCell ref="B17:C17"/>
    <mergeCell ref="B46:C46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46">
      <selection activeCell="N80" sqref="N80"/>
    </sheetView>
  </sheetViews>
  <sheetFormatPr defaultColWidth="9.140625" defaultRowHeight="15"/>
  <cols>
    <col min="4" max="4" width="15.28125" style="0" customWidth="1"/>
    <col min="5" max="5" width="20.00390625" style="0" customWidth="1"/>
    <col min="6" max="6" width="22.7109375" style="0" customWidth="1"/>
    <col min="7" max="7" width="19.00390625" style="0" customWidth="1"/>
  </cols>
  <sheetData>
    <row r="1" spans="1:7" ht="15">
      <c r="A1" s="91" t="s">
        <v>46</v>
      </c>
      <c r="B1" s="91"/>
      <c r="C1" s="91"/>
      <c r="D1" s="91"/>
      <c r="E1" s="2"/>
      <c r="F1" s="2"/>
      <c r="G1" s="2"/>
    </row>
    <row r="2" spans="1:7" ht="15">
      <c r="A2" t="s">
        <v>47</v>
      </c>
      <c r="E2" s="2"/>
      <c r="F2" s="2"/>
      <c r="G2" s="2"/>
    </row>
    <row r="3" spans="5:7" ht="15">
      <c r="E3" s="2"/>
      <c r="F3" s="2"/>
      <c r="G3" s="2"/>
    </row>
    <row r="4" spans="1:7" ht="18.75">
      <c r="A4" s="104" t="s">
        <v>60</v>
      </c>
      <c r="B4" s="104"/>
      <c r="C4" s="104"/>
      <c r="D4" s="104"/>
      <c r="E4" s="104"/>
      <c r="F4" s="104"/>
      <c r="G4" s="104"/>
    </row>
    <row r="5" spans="5:7" ht="15.75" thickBot="1">
      <c r="E5" s="2"/>
      <c r="F5" s="2"/>
      <c r="G5" s="2"/>
    </row>
    <row r="6" spans="1:7" ht="15">
      <c r="A6" s="38" t="s">
        <v>61</v>
      </c>
      <c r="B6" s="39"/>
      <c r="C6" s="39"/>
      <c r="D6" s="39"/>
      <c r="E6" s="40"/>
      <c r="F6" s="40"/>
      <c r="G6" s="72"/>
    </row>
    <row r="7" spans="1:8" ht="30.75" thickBot="1">
      <c r="A7" s="115" t="s">
        <v>28</v>
      </c>
      <c r="B7" s="116"/>
      <c r="C7" s="116"/>
      <c r="D7" s="73"/>
      <c r="E7" s="74" t="s">
        <v>44</v>
      </c>
      <c r="F7" s="74" t="s">
        <v>25</v>
      </c>
      <c r="G7" s="75" t="s">
        <v>26</v>
      </c>
      <c r="H7" s="95"/>
    </row>
    <row r="8" spans="1:7" ht="17.25" customHeight="1">
      <c r="A8" s="124" t="s">
        <v>29</v>
      </c>
      <c r="B8" s="125"/>
      <c r="C8" s="125"/>
      <c r="D8" s="126"/>
      <c r="E8" s="30">
        <f>SUM(E9:E10)</f>
        <v>346428.86</v>
      </c>
      <c r="F8" s="30">
        <v>903823</v>
      </c>
      <c r="G8" s="76">
        <f>SUM(G9:G10)</f>
        <v>444104.79</v>
      </c>
    </row>
    <row r="9" spans="1:7" ht="15" customHeight="1">
      <c r="A9" s="117" t="s">
        <v>30</v>
      </c>
      <c r="B9" s="122"/>
      <c r="C9" s="122"/>
      <c r="D9" s="123"/>
      <c r="E9" s="4">
        <v>346428.86</v>
      </c>
      <c r="F9" s="4"/>
      <c r="G9" s="22">
        <v>444104.79</v>
      </c>
    </row>
    <row r="10" spans="1:7" ht="15.75" customHeight="1">
      <c r="A10" s="117" t="s">
        <v>31</v>
      </c>
      <c r="B10" s="122"/>
      <c r="C10" s="122"/>
      <c r="D10" s="123"/>
      <c r="E10" s="4">
        <v>0</v>
      </c>
      <c r="F10" s="4"/>
      <c r="G10" s="22">
        <v>0</v>
      </c>
    </row>
    <row r="11" spans="1:10" ht="13.5" customHeight="1">
      <c r="A11" s="127" t="s">
        <v>32</v>
      </c>
      <c r="B11" s="128"/>
      <c r="C11" s="128"/>
      <c r="D11" s="129"/>
      <c r="E11" s="5">
        <f>SUM(E12:E13)</f>
        <v>409459.17</v>
      </c>
      <c r="F11" s="5">
        <v>903823</v>
      </c>
      <c r="G11" s="23">
        <f>SUM(G12:G13)</f>
        <v>475607.14</v>
      </c>
      <c r="J11" t="s">
        <v>27</v>
      </c>
    </row>
    <row r="12" spans="1:7" ht="14.25" customHeight="1">
      <c r="A12" s="117" t="s">
        <v>33</v>
      </c>
      <c r="B12" s="122"/>
      <c r="C12" s="122"/>
      <c r="D12" s="123"/>
      <c r="E12" s="20">
        <v>409459.17</v>
      </c>
      <c r="F12" s="20"/>
      <c r="G12" s="24">
        <v>475607.14</v>
      </c>
    </row>
    <row r="13" spans="1:7" ht="14.25" customHeight="1">
      <c r="A13" s="117" t="s">
        <v>64</v>
      </c>
      <c r="B13" s="122"/>
      <c r="C13" s="122"/>
      <c r="D13" s="123"/>
      <c r="E13" s="20">
        <v>0</v>
      </c>
      <c r="F13" s="20"/>
      <c r="G13" s="24"/>
    </row>
    <row r="14" spans="1:7" ht="14.25" customHeight="1" thickBot="1">
      <c r="A14" s="120" t="s">
        <v>66</v>
      </c>
      <c r="B14" s="121"/>
      <c r="C14" s="121"/>
      <c r="D14" s="121"/>
      <c r="E14" s="99">
        <f>E8-E11</f>
        <v>-63030.31</v>
      </c>
      <c r="F14" s="96"/>
      <c r="G14" s="100">
        <f>G8-G11</f>
        <v>-31502.350000000035</v>
      </c>
    </row>
    <row r="15" spans="1:7" ht="15">
      <c r="A15" s="38" t="s">
        <v>13</v>
      </c>
      <c r="B15" s="39"/>
      <c r="C15" s="39"/>
      <c r="D15" s="39"/>
      <c r="E15" s="98"/>
      <c r="F15" s="40"/>
      <c r="G15" s="97"/>
    </row>
    <row r="16" spans="1:7" ht="30" customHeight="1" thickBot="1">
      <c r="A16" s="115" t="s">
        <v>28</v>
      </c>
      <c r="B16" s="116"/>
      <c r="C16" s="116"/>
      <c r="D16" s="73"/>
      <c r="E16" s="74" t="s">
        <v>44</v>
      </c>
      <c r="F16" s="74" t="s">
        <v>25</v>
      </c>
      <c r="G16" s="75" t="s">
        <v>26</v>
      </c>
    </row>
    <row r="17" spans="1:7" ht="15" customHeight="1">
      <c r="A17" s="124" t="s">
        <v>29</v>
      </c>
      <c r="B17" s="125"/>
      <c r="C17" s="125"/>
      <c r="D17" s="126"/>
      <c r="E17" s="30">
        <f>E18</f>
        <v>229816.89</v>
      </c>
      <c r="F17" s="30">
        <v>60000</v>
      </c>
      <c r="G17" s="76">
        <v>0</v>
      </c>
    </row>
    <row r="18" spans="1:7" ht="15">
      <c r="A18" s="117" t="s">
        <v>30</v>
      </c>
      <c r="B18" s="122"/>
      <c r="C18" s="122"/>
      <c r="D18" s="123"/>
      <c r="E18" s="4">
        <v>229816.89</v>
      </c>
      <c r="F18" s="4"/>
      <c r="G18" s="22">
        <v>0</v>
      </c>
    </row>
    <row r="19" spans="1:7" ht="15">
      <c r="A19" s="117" t="s">
        <v>31</v>
      </c>
      <c r="B19" s="122"/>
      <c r="C19" s="122"/>
      <c r="D19" s="123"/>
      <c r="E19" s="4"/>
      <c r="F19" s="4"/>
      <c r="G19" s="22"/>
    </row>
    <row r="20" spans="1:7" ht="16.5" customHeight="1">
      <c r="A20" s="127" t="s">
        <v>32</v>
      </c>
      <c r="B20" s="128"/>
      <c r="C20" s="128"/>
      <c r="D20" s="129"/>
      <c r="E20" s="5">
        <f>E21+E22</f>
        <v>233284.38</v>
      </c>
      <c r="F20" s="5">
        <v>60000</v>
      </c>
      <c r="G20" s="23">
        <v>0</v>
      </c>
    </row>
    <row r="21" spans="1:7" ht="15">
      <c r="A21" s="117" t="s">
        <v>33</v>
      </c>
      <c r="B21" s="122"/>
      <c r="C21" s="122"/>
      <c r="D21" s="123"/>
      <c r="E21" s="20">
        <v>24375</v>
      </c>
      <c r="F21" s="20"/>
      <c r="G21" s="24">
        <v>0</v>
      </c>
    </row>
    <row r="22" spans="1:7" ht="15">
      <c r="A22" s="117" t="s">
        <v>64</v>
      </c>
      <c r="B22" s="122"/>
      <c r="C22" s="122"/>
      <c r="D22" s="123"/>
      <c r="E22" s="20">
        <v>208909.38</v>
      </c>
      <c r="F22" s="20"/>
      <c r="G22" s="24">
        <v>0</v>
      </c>
    </row>
    <row r="23" spans="1:7" ht="15.75" thickBot="1">
      <c r="A23" s="117" t="s">
        <v>35</v>
      </c>
      <c r="B23" s="122"/>
      <c r="C23" s="122"/>
      <c r="D23" s="123"/>
      <c r="E23" s="4">
        <f>E17-E20</f>
        <v>-3467.4899999999907</v>
      </c>
      <c r="F23" s="4"/>
      <c r="G23" s="22"/>
    </row>
    <row r="24" spans="1:7" ht="15">
      <c r="A24" s="50" t="s">
        <v>10</v>
      </c>
      <c r="B24" s="51"/>
      <c r="C24" s="51"/>
      <c r="D24" s="51"/>
      <c r="E24" s="71"/>
      <c r="F24" s="71"/>
      <c r="G24" s="80"/>
    </row>
    <row r="25" spans="1:8" ht="30" customHeight="1" thickBot="1">
      <c r="A25" s="115" t="s">
        <v>28</v>
      </c>
      <c r="B25" s="116"/>
      <c r="C25" s="116"/>
      <c r="D25" s="73"/>
      <c r="E25" s="74" t="s">
        <v>44</v>
      </c>
      <c r="F25" s="74" t="s">
        <v>25</v>
      </c>
      <c r="G25" s="75" t="s">
        <v>26</v>
      </c>
      <c r="H25" s="95"/>
    </row>
    <row r="26" spans="1:7" ht="15">
      <c r="A26" s="124" t="s">
        <v>29</v>
      </c>
      <c r="B26" s="125"/>
      <c r="C26" s="125"/>
      <c r="D26" s="126"/>
      <c r="E26" s="30">
        <f>SUM(E27)</f>
        <v>3000</v>
      </c>
      <c r="F26" s="30">
        <v>5500.02</v>
      </c>
      <c r="G26" s="76">
        <f>SUM(G27)</f>
        <v>2000.01</v>
      </c>
    </row>
    <row r="27" spans="1:7" ht="15">
      <c r="A27" s="117" t="s">
        <v>30</v>
      </c>
      <c r="B27" s="122"/>
      <c r="C27" s="122"/>
      <c r="D27" s="123"/>
      <c r="E27" s="4">
        <v>3000</v>
      </c>
      <c r="F27" s="4"/>
      <c r="G27" s="22">
        <v>2000.01</v>
      </c>
    </row>
    <row r="28" spans="1:7" ht="15">
      <c r="A28" s="117" t="s">
        <v>31</v>
      </c>
      <c r="B28" s="122"/>
      <c r="C28" s="122"/>
      <c r="D28" s="123"/>
      <c r="E28" s="4">
        <v>0</v>
      </c>
      <c r="F28" s="4"/>
      <c r="G28" s="22"/>
    </row>
    <row r="29" spans="1:7" ht="15">
      <c r="A29" s="127" t="s">
        <v>32</v>
      </c>
      <c r="B29" s="128"/>
      <c r="C29" s="128"/>
      <c r="D29" s="129"/>
      <c r="E29" s="5">
        <f>SUM(E30)</f>
        <v>3000</v>
      </c>
      <c r="F29" s="5">
        <v>5500.02</v>
      </c>
      <c r="G29" s="23">
        <f>SUM(G30)</f>
        <v>3500.01</v>
      </c>
    </row>
    <row r="30" spans="1:7" ht="15">
      <c r="A30" s="117" t="s">
        <v>33</v>
      </c>
      <c r="B30" s="122"/>
      <c r="C30" s="122"/>
      <c r="D30" s="123"/>
      <c r="E30" s="20">
        <v>3000</v>
      </c>
      <c r="F30" s="20"/>
      <c r="G30" s="24">
        <v>3500.01</v>
      </c>
    </row>
    <row r="31" spans="1:7" ht="15">
      <c r="A31" s="117" t="s">
        <v>64</v>
      </c>
      <c r="B31" s="122"/>
      <c r="C31" s="122"/>
      <c r="D31" s="123"/>
      <c r="E31" s="20"/>
      <c r="F31" s="20"/>
      <c r="G31" s="24"/>
    </row>
    <row r="32" spans="1:7" ht="15.75" thickBot="1">
      <c r="A32" s="117" t="s">
        <v>65</v>
      </c>
      <c r="B32" s="118"/>
      <c r="C32" s="118"/>
      <c r="D32" s="119"/>
      <c r="E32" s="93"/>
      <c r="F32" s="93"/>
      <c r="G32" s="94">
        <f>G26-G29</f>
        <v>-1500.0000000000002</v>
      </c>
    </row>
    <row r="33" spans="1:7" ht="15">
      <c r="A33" s="50" t="s">
        <v>14</v>
      </c>
      <c r="B33" s="51"/>
      <c r="C33" s="51"/>
      <c r="D33" s="51"/>
      <c r="E33" s="71"/>
      <c r="F33" s="71"/>
      <c r="G33" s="80"/>
    </row>
    <row r="34" spans="1:8" ht="30" customHeight="1" thickBot="1">
      <c r="A34" s="115" t="s">
        <v>28</v>
      </c>
      <c r="B34" s="116"/>
      <c r="C34" s="116"/>
      <c r="D34" s="73"/>
      <c r="E34" s="74" t="s">
        <v>44</v>
      </c>
      <c r="F34" s="74" t="s">
        <v>25</v>
      </c>
      <c r="G34" s="75" t="s">
        <v>26</v>
      </c>
      <c r="H34" s="95"/>
    </row>
    <row r="35" spans="1:7" ht="15">
      <c r="A35" s="124" t="s">
        <v>29</v>
      </c>
      <c r="B35" s="125"/>
      <c r="C35" s="125"/>
      <c r="D35" s="126"/>
      <c r="E35" s="30">
        <f>SUM(E36:E37)</f>
        <v>66286.15</v>
      </c>
      <c r="F35" s="30">
        <v>21205.52</v>
      </c>
      <c r="G35" s="76">
        <f>G36</f>
        <v>21047.45</v>
      </c>
    </row>
    <row r="36" spans="1:7" ht="15">
      <c r="A36" s="117" t="s">
        <v>30</v>
      </c>
      <c r="B36" s="122"/>
      <c r="C36" s="122"/>
      <c r="D36" s="123"/>
      <c r="E36" s="4">
        <v>66286.15</v>
      </c>
      <c r="F36" s="4"/>
      <c r="G36" s="22">
        <v>21047.45</v>
      </c>
    </row>
    <row r="37" spans="1:7" ht="15">
      <c r="A37" s="117" t="s">
        <v>31</v>
      </c>
      <c r="B37" s="122"/>
      <c r="C37" s="122"/>
      <c r="D37" s="123"/>
      <c r="E37" s="4">
        <v>0</v>
      </c>
      <c r="F37" s="4"/>
      <c r="G37" s="22">
        <v>0</v>
      </c>
    </row>
    <row r="38" spans="1:7" ht="15">
      <c r="A38" s="127" t="s">
        <v>32</v>
      </c>
      <c r="B38" s="128"/>
      <c r="C38" s="128"/>
      <c r="D38" s="129"/>
      <c r="E38" s="5">
        <f>SUM(E39:E40)</f>
        <v>66286.15</v>
      </c>
      <c r="F38" s="5">
        <v>21205.52</v>
      </c>
      <c r="G38" s="23">
        <f>G39</f>
        <v>21047.45</v>
      </c>
    </row>
    <row r="39" spans="1:7" ht="15">
      <c r="A39" s="117" t="s">
        <v>33</v>
      </c>
      <c r="B39" s="122"/>
      <c r="C39" s="122"/>
      <c r="D39" s="123"/>
      <c r="E39" s="20">
        <v>66286.15</v>
      </c>
      <c r="F39" s="20"/>
      <c r="G39" s="24">
        <v>21047.45</v>
      </c>
    </row>
    <row r="40" spans="1:7" ht="15">
      <c r="A40" s="117" t="s">
        <v>64</v>
      </c>
      <c r="B40" s="122"/>
      <c r="C40" s="122"/>
      <c r="D40" s="123"/>
      <c r="E40" s="20">
        <v>0</v>
      </c>
      <c r="F40" s="20"/>
      <c r="G40" s="24"/>
    </row>
    <row r="41" spans="1:7" ht="15">
      <c r="A41" s="117" t="s">
        <v>35</v>
      </c>
      <c r="B41" s="122"/>
      <c r="C41" s="122"/>
      <c r="D41" s="123"/>
      <c r="E41" s="4">
        <v>0</v>
      </c>
      <c r="F41" s="4"/>
      <c r="G41" s="22">
        <v>0</v>
      </c>
    </row>
    <row r="42" spans="1:7" ht="15">
      <c r="A42" s="117" t="s">
        <v>36</v>
      </c>
      <c r="B42" s="122"/>
      <c r="C42" s="122"/>
      <c r="D42" s="123"/>
      <c r="E42" s="4"/>
      <c r="F42" s="4"/>
      <c r="G42" s="22"/>
    </row>
    <row r="43" spans="1:7" ht="15">
      <c r="A43" s="130" t="s">
        <v>37</v>
      </c>
      <c r="B43" s="118"/>
      <c r="C43" s="118"/>
      <c r="D43" s="119"/>
      <c r="E43" s="4">
        <v>0</v>
      </c>
      <c r="F43" s="4"/>
      <c r="G43" s="22">
        <v>0</v>
      </c>
    </row>
    <row r="44" spans="1:7" ht="15.75" thickBot="1">
      <c r="A44" s="131" t="s">
        <v>63</v>
      </c>
      <c r="B44" s="132"/>
      <c r="C44" s="132"/>
      <c r="D44" s="133"/>
      <c r="E44" s="10"/>
      <c r="F44" s="10"/>
      <c r="G44" s="25"/>
    </row>
    <row r="45" spans="1:7" ht="15">
      <c r="A45" s="50" t="s">
        <v>17</v>
      </c>
      <c r="B45" s="51"/>
      <c r="C45" s="51"/>
      <c r="D45" s="51"/>
      <c r="E45" s="71"/>
      <c r="F45" s="71"/>
      <c r="G45" s="80"/>
    </row>
    <row r="46" spans="1:8" ht="30.75" thickBot="1">
      <c r="A46" s="115" t="s">
        <v>28</v>
      </c>
      <c r="B46" s="116"/>
      <c r="C46" s="116"/>
      <c r="D46" s="73"/>
      <c r="E46" s="74" t="s">
        <v>44</v>
      </c>
      <c r="F46" s="74" t="s">
        <v>25</v>
      </c>
      <c r="G46" s="75" t="s">
        <v>26</v>
      </c>
      <c r="H46" s="27" t="s">
        <v>62</v>
      </c>
    </row>
    <row r="47" spans="1:7" ht="15">
      <c r="A47" s="124" t="s">
        <v>29</v>
      </c>
      <c r="B47" s="125"/>
      <c r="C47" s="125"/>
      <c r="D47" s="126"/>
      <c r="E47" s="30">
        <f>SUM(E48:E49)</f>
        <v>28178.93</v>
      </c>
      <c r="F47" s="30">
        <v>110342.3</v>
      </c>
      <c r="G47" s="76">
        <f>SUM(G48)</f>
        <v>109519.76</v>
      </c>
    </row>
    <row r="48" spans="1:7" ht="15">
      <c r="A48" s="117" t="s">
        <v>30</v>
      </c>
      <c r="B48" s="122"/>
      <c r="C48" s="122"/>
      <c r="D48" s="123"/>
      <c r="E48" s="4">
        <v>28178.93</v>
      </c>
      <c r="F48" s="4"/>
      <c r="G48" s="22">
        <v>109519.76</v>
      </c>
    </row>
    <row r="49" spans="1:7" ht="15">
      <c r="A49" s="117" t="s">
        <v>31</v>
      </c>
      <c r="B49" s="122"/>
      <c r="C49" s="122"/>
      <c r="D49" s="123"/>
      <c r="E49" s="4">
        <v>0</v>
      </c>
      <c r="F49" s="4"/>
      <c r="G49" s="22">
        <v>0</v>
      </c>
    </row>
    <row r="50" spans="1:7" ht="15">
      <c r="A50" s="127" t="s">
        <v>32</v>
      </c>
      <c r="B50" s="128"/>
      <c r="C50" s="128"/>
      <c r="D50" s="129"/>
      <c r="E50" s="5">
        <f>SUM(E51:E52)</f>
        <v>28178.93</v>
      </c>
      <c r="F50" s="5">
        <v>110342.3</v>
      </c>
      <c r="G50" s="23">
        <f>SUM(G51)</f>
        <v>109519.76</v>
      </c>
    </row>
    <row r="51" spans="1:7" ht="15">
      <c r="A51" s="117" t="s">
        <v>33</v>
      </c>
      <c r="B51" s="122"/>
      <c r="C51" s="122"/>
      <c r="D51" s="123"/>
      <c r="E51" s="20">
        <v>28178.93</v>
      </c>
      <c r="F51" s="20"/>
      <c r="G51" s="24">
        <v>109519.76</v>
      </c>
    </row>
    <row r="52" spans="1:7" ht="15">
      <c r="A52" s="117" t="s">
        <v>64</v>
      </c>
      <c r="B52" s="122"/>
      <c r="C52" s="122"/>
      <c r="D52" s="123"/>
      <c r="E52" s="20">
        <v>0</v>
      </c>
      <c r="F52" s="20"/>
      <c r="G52" s="24"/>
    </row>
    <row r="53" spans="1:7" ht="15">
      <c r="A53" s="117" t="s">
        <v>35</v>
      </c>
      <c r="B53" s="122"/>
      <c r="C53" s="122"/>
      <c r="D53" s="123"/>
      <c r="E53" s="4">
        <v>0</v>
      </c>
      <c r="F53" s="4"/>
      <c r="G53" s="22">
        <v>0</v>
      </c>
    </row>
    <row r="54" spans="1:7" ht="15">
      <c r="A54" s="117" t="s">
        <v>36</v>
      </c>
      <c r="B54" s="122"/>
      <c r="C54" s="122"/>
      <c r="D54" s="123"/>
      <c r="E54" s="4"/>
      <c r="F54" s="4"/>
      <c r="G54" s="22"/>
    </row>
    <row r="55" spans="1:7" ht="15">
      <c r="A55" s="130" t="s">
        <v>37</v>
      </c>
      <c r="B55" s="118"/>
      <c r="C55" s="118"/>
      <c r="D55" s="119"/>
      <c r="E55" s="4">
        <v>0</v>
      </c>
      <c r="F55" s="4"/>
      <c r="G55" s="22">
        <v>0</v>
      </c>
    </row>
    <row r="56" spans="1:7" ht="15.75" thickBot="1">
      <c r="A56" s="131" t="s">
        <v>63</v>
      </c>
      <c r="B56" s="132"/>
      <c r="C56" s="132"/>
      <c r="D56" s="133"/>
      <c r="E56" s="10"/>
      <c r="F56" s="10"/>
      <c r="G56" s="25"/>
    </row>
    <row r="57" spans="1:7" ht="15.75" thickBot="1">
      <c r="A57" s="57" t="s">
        <v>67</v>
      </c>
      <c r="B57" s="58"/>
      <c r="C57" s="58"/>
      <c r="D57" s="58"/>
      <c r="E57" s="59"/>
      <c r="F57" s="59"/>
      <c r="G57" s="83"/>
    </row>
    <row r="58" spans="1:7" ht="30.75" thickBot="1">
      <c r="A58" s="134" t="s">
        <v>28</v>
      </c>
      <c r="B58" s="135"/>
      <c r="C58" s="135"/>
      <c r="D58" s="84"/>
      <c r="E58" s="85" t="s">
        <v>44</v>
      </c>
      <c r="F58" s="85" t="s">
        <v>25</v>
      </c>
      <c r="G58" s="86" t="s">
        <v>26</v>
      </c>
    </row>
    <row r="59" spans="1:7" ht="15">
      <c r="A59" s="124" t="s">
        <v>29</v>
      </c>
      <c r="B59" s="125"/>
      <c r="C59" s="125"/>
      <c r="D59" s="126"/>
      <c r="E59" s="30">
        <f>SUM(E60:E61)</f>
        <v>0</v>
      </c>
      <c r="F59" s="30"/>
      <c r="G59" s="76">
        <f>SUM(G60)</f>
        <v>0</v>
      </c>
    </row>
    <row r="60" spans="1:7" ht="15">
      <c r="A60" s="117" t="s">
        <v>30</v>
      </c>
      <c r="B60" s="122"/>
      <c r="C60" s="122"/>
      <c r="D60" s="123"/>
      <c r="E60" s="4"/>
      <c r="F60" s="4"/>
      <c r="G60" s="22"/>
    </row>
    <row r="61" spans="1:7" ht="15">
      <c r="A61" s="117" t="s">
        <v>31</v>
      </c>
      <c r="B61" s="122"/>
      <c r="C61" s="122"/>
      <c r="D61" s="123"/>
      <c r="E61" s="4">
        <v>0</v>
      </c>
      <c r="F61" s="4"/>
      <c r="G61" s="22"/>
    </row>
    <row r="62" spans="1:7" ht="15">
      <c r="A62" s="127" t="s">
        <v>32</v>
      </c>
      <c r="B62" s="128"/>
      <c r="C62" s="128"/>
      <c r="D62" s="129"/>
      <c r="E62" s="5">
        <f>SUM(E63)</f>
        <v>0</v>
      </c>
      <c r="F62" s="5"/>
      <c r="G62" s="23">
        <f>G63</f>
        <v>145157.53</v>
      </c>
    </row>
    <row r="63" spans="1:9" ht="15.75" thickBot="1">
      <c r="A63" s="117" t="s">
        <v>33</v>
      </c>
      <c r="B63" s="122"/>
      <c r="C63" s="122"/>
      <c r="D63" s="123"/>
      <c r="E63" s="20"/>
      <c r="F63" s="20"/>
      <c r="G63" s="24">
        <v>145157.53</v>
      </c>
      <c r="I63" s="77"/>
    </row>
    <row r="64" spans="1:7" ht="15">
      <c r="A64" s="117" t="s">
        <v>64</v>
      </c>
      <c r="B64" s="122"/>
      <c r="C64" s="122"/>
      <c r="D64" s="123"/>
      <c r="E64" s="20"/>
      <c r="F64" s="20"/>
      <c r="G64" s="24"/>
    </row>
    <row r="65" spans="1:7" ht="15">
      <c r="A65" s="117" t="s">
        <v>69</v>
      </c>
      <c r="B65" s="122"/>
      <c r="C65" s="122"/>
      <c r="D65" s="123"/>
      <c r="E65" s="4">
        <f>SUM(E59-E62)</f>
        <v>0</v>
      </c>
      <c r="F65" s="4"/>
      <c r="G65" s="22"/>
    </row>
    <row r="66" spans="1:7" ht="15.75" thickBot="1">
      <c r="A66" s="117" t="s">
        <v>36</v>
      </c>
      <c r="B66" s="122"/>
      <c r="C66" s="122"/>
      <c r="D66" s="123"/>
      <c r="E66" s="81">
        <f>SUM(E60-E63)</f>
        <v>0</v>
      </c>
      <c r="F66" s="81"/>
      <c r="G66" s="82"/>
    </row>
    <row r="67" spans="1:7" ht="15">
      <c r="A67" s="50" t="s">
        <v>68</v>
      </c>
      <c r="B67" s="51"/>
      <c r="C67" s="51"/>
      <c r="D67" s="51"/>
      <c r="E67" s="71"/>
      <c r="F67" s="71"/>
      <c r="G67" s="80"/>
    </row>
    <row r="68" spans="1:7" ht="30.75" thickBot="1">
      <c r="A68" s="115" t="s">
        <v>28</v>
      </c>
      <c r="B68" s="116"/>
      <c r="C68" s="116"/>
      <c r="D68" s="73"/>
      <c r="E68" s="74" t="s">
        <v>44</v>
      </c>
      <c r="F68" s="74" t="s">
        <v>25</v>
      </c>
      <c r="G68" s="75" t="s">
        <v>26</v>
      </c>
    </row>
    <row r="69" spans="1:7" ht="15">
      <c r="A69" s="124" t="s">
        <v>29</v>
      </c>
      <c r="B69" s="125"/>
      <c r="C69" s="125"/>
      <c r="D69" s="126"/>
      <c r="E69" s="30">
        <v>0</v>
      </c>
      <c r="F69" s="30">
        <v>665000</v>
      </c>
      <c r="G69" s="76">
        <f>SUM(G70:G71)</f>
        <v>0</v>
      </c>
    </row>
    <row r="70" spans="1:7" ht="15">
      <c r="A70" s="117" t="s">
        <v>30</v>
      </c>
      <c r="B70" s="122"/>
      <c r="C70" s="122"/>
      <c r="D70" s="123"/>
      <c r="E70" s="4"/>
      <c r="F70" s="4"/>
      <c r="G70" s="22"/>
    </row>
    <row r="71" spans="1:7" ht="15">
      <c r="A71" s="117" t="s">
        <v>31</v>
      </c>
      <c r="B71" s="122"/>
      <c r="C71" s="122"/>
      <c r="D71" s="123"/>
      <c r="E71" s="4"/>
      <c r="F71" s="4"/>
      <c r="G71" s="22"/>
    </row>
    <row r="72" spans="1:7" ht="15">
      <c r="A72" s="127" t="s">
        <v>32</v>
      </c>
      <c r="B72" s="128"/>
      <c r="C72" s="128"/>
      <c r="D72" s="129"/>
      <c r="E72" s="5">
        <f>E73</f>
        <v>0</v>
      </c>
      <c r="F72" s="5">
        <v>665000</v>
      </c>
      <c r="G72" s="23">
        <f>SUM(G73:G74)</f>
        <v>0</v>
      </c>
    </row>
    <row r="73" spans="1:7" ht="15">
      <c r="A73" s="117" t="s">
        <v>33</v>
      </c>
      <c r="B73" s="122"/>
      <c r="C73" s="122"/>
      <c r="D73" s="123"/>
      <c r="E73" s="20">
        <v>0</v>
      </c>
      <c r="F73" s="20"/>
      <c r="G73" s="24"/>
    </row>
    <row r="74" spans="1:7" ht="15">
      <c r="A74" s="117" t="s">
        <v>64</v>
      </c>
      <c r="B74" s="122"/>
      <c r="C74" s="122"/>
      <c r="D74" s="123"/>
      <c r="E74" s="20">
        <v>0</v>
      </c>
      <c r="F74" s="20"/>
      <c r="G74" s="24">
        <v>0</v>
      </c>
    </row>
    <row r="75" spans="1:7" ht="15">
      <c r="A75" s="117" t="s">
        <v>35</v>
      </c>
      <c r="B75" s="122"/>
      <c r="C75" s="122"/>
      <c r="D75" s="123"/>
      <c r="E75" s="4">
        <f>SUM(E69-E72)</f>
        <v>0</v>
      </c>
      <c r="F75" s="4"/>
      <c r="G75" s="22">
        <f>SUM(G69-G72)</f>
        <v>0</v>
      </c>
    </row>
    <row r="76" spans="1:7" ht="15.75" thickBot="1">
      <c r="A76" s="117" t="s">
        <v>36</v>
      </c>
      <c r="B76" s="122"/>
      <c r="C76" s="122"/>
      <c r="D76" s="123"/>
      <c r="E76" s="81">
        <f>SUM(E75)</f>
        <v>0</v>
      </c>
      <c r="F76" s="78"/>
      <c r="G76" s="82">
        <f>SUM(G69-G72)</f>
        <v>0</v>
      </c>
    </row>
    <row r="77" spans="1:7" ht="15">
      <c r="A77" s="50" t="s">
        <v>70</v>
      </c>
      <c r="B77" s="51"/>
      <c r="C77" s="51"/>
      <c r="D77" s="51"/>
      <c r="E77" s="71"/>
      <c r="F77" s="71"/>
      <c r="G77" s="80"/>
    </row>
    <row r="78" spans="1:7" ht="30.75" thickBot="1">
      <c r="A78" s="115" t="s">
        <v>28</v>
      </c>
      <c r="B78" s="116"/>
      <c r="C78" s="116"/>
      <c r="D78" s="73"/>
      <c r="E78" s="74" t="s">
        <v>44</v>
      </c>
      <c r="F78" s="74" t="s">
        <v>25</v>
      </c>
      <c r="G78" s="75" t="s">
        <v>26</v>
      </c>
    </row>
    <row r="79" spans="1:7" ht="15">
      <c r="A79" s="124" t="s">
        <v>29</v>
      </c>
      <c r="B79" s="125"/>
      <c r="C79" s="125"/>
      <c r="D79" s="126"/>
      <c r="E79" s="30">
        <v>0</v>
      </c>
      <c r="F79" s="30">
        <v>10000</v>
      </c>
      <c r="G79" s="76">
        <f>SUM(G80)</f>
        <v>33727.32</v>
      </c>
    </row>
    <row r="80" spans="1:7" ht="15">
      <c r="A80" s="117" t="s">
        <v>30</v>
      </c>
      <c r="B80" s="122"/>
      <c r="C80" s="122"/>
      <c r="D80" s="123"/>
      <c r="E80" s="4"/>
      <c r="F80" s="4"/>
      <c r="G80" s="22">
        <v>33727.32</v>
      </c>
    </row>
    <row r="81" spans="1:7" ht="15">
      <c r="A81" s="117" t="s">
        <v>31</v>
      </c>
      <c r="B81" s="122"/>
      <c r="C81" s="122"/>
      <c r="D81" s="123"/>
      <c r="E81" s="4"/>
      <c r="F81" s="4"/>
      <c r="G81" s="22"/>
    </row>
    <row r="82" spans="1:7" ht="15">
      <c r="A82" s="127" t="s">
        <v>32</v>
      </c>
      <c r="B82" s="128"/>
      <c r="C82" s="128"/>
      <c r="D82" s="129"/>
      <c r="E82" s="5">
        <v>0</v>
      </c>
      <c r="F82" s="5">
        <v>10000</v>
      </c>
      <c r="G82" s="23">
        <f>SUM(G83)</f>
        <v>195012.14</v>
      </c>
    </row>
    <row r="83" spans="1:7" ht="15">
      <c r="A83" s="117" t="s">
        <v>33</v>
      </c>
      <c r="B83" s="122"/>
      <c r="C83" s="122"/>
      <c r="D83" s="123"/>
      <c r="E83" s="20"/>
      <c r="F83" s="20"/>
      <c r="G83" s="24">
        <v>195012.14</v>
      </c>
    </row>
    <row r="84" spans="1:7" ht="15">
      <c r="A84" s="117" t="s">
        <v>34</v>
      </c>
      <c r="B84" s="122"/>
      <c r="C84" s="122"/>
      <c r="D84" s="123"/>
      <c r="E84" s="20"/>
      <c r="F84" s="20"/>
      <c r="G84" s="24"/>
    </row>
    <row r="85" spans="1:7" ht="15">
      <c r="A85" s="117" t="s">
        <v>35</v>
      </c>
      <c r="B85" s="122"/>
      <c r="C85" s="122"/>
      <c r="D85" s="123"/>
      <c r="E85" s="4"/>
      <c r="F85" s="4"/>
      <c r="G85" s="22">
        <f>SUM(G79-G82)</f>
        <v>-161284.82</v>
      </c>
    </row>
    <row r="86" spans="1:7" ht="15.75" thickBot="1">
      <c r="A86" s="117" t="s">
        <v>36</v>
      </c>
      <c r="B86" s="122"/>
      <c r="C86" s="122"/>
      <c r="D86" s="123"/>
      <c r="E86" s="4"/>
      <c r="F86" s="4"/>
      <c r="G86" s="22">
        <f>SUM(G85)</f>
        <v>-161284.82</v>
      </c>
    </row>
    <row r="87" spans="1:7" ht="15">
      <c r="A87" s="50" t="s">
        <v>43</v>
      </c>
      <c r="B87" s="51"/>
      <c r="C87" s="51"/>
      <c r="D87" s="51"/>
      <c r="E87" s="71"/>
      <c r="F87" s="71"/>
      <c r="G87" s="80"/>
    </row>
    <row r="88" spans="1:7" ht="30">
      <c r="A88" s="136" t="s">
        <v>28</v>
      </c>
      <c r="B88" s="137"/>
      <c r="C88" s="137"/>
      <c r="D88" s="7"/>
      <c r="E88" s="27" t="s">
        <v>44</v>
      </c>
      <c r="F88" s="27" t="s">
        <v>25</v>
      </c>
      <c r="G88" s="79" t="s">
        <v>26</v>
      </c>
    </row>
    <row r="89" spans="1:7" ht="15">
      <c r="A89" s="138" t="s">
        <v>29</v>
      </c>
      <c r="B89" s="139"/>
      <c r="C89" s="139"/>
      <c r="D89" s="140"/>
      <c r="E89" s="3">
        <f>SUM(E90)</f>
        <v>22</v>
      </c>
      <c r="F89" s="3">
        <v>50</v>
      </c>
      <c r="G89" s="21">
        <f>SUM(G90)</f>
        <v>0.99</v>
      </c>
    </row>
    <row r="90" spans="1:7" ht="15">
      <c r="A90" s="117" t="s">
        <v>30</v>
      </c>
      <c r="B90" s="122"/>
      <c r="C90" s="122"/>
      <c r="D90" s="123"/>
      <c r="E90" s="4">
        <v>22</v>
      </c>
      <c r="F90" s="4"/>
      <c r="G90" s="22">
        <v>0.99</v>
      </c>
    </row>
    <row r="91" spans="1:7" ht="15">
      <c r="A91" s="117" t="s">
        <v>31</v>
      </c>
      <c r="B91" s="122"/>
      <c r="C91" s="122"/>
      <c r="D91" s="123"/>
      <c r="E91" s="4"/>
      <c r="F91" s="4"/>
      <c r="G91" s="22"/>
    </row>
    <row r="92" spans="1:7" ht="15">
      <c r="A92" s="127" t="s">
        <v>32</v>
      </c>
      <c r="B92" s="128"/>
      <c r="C92" s="128"/>
      <c r="D92" s="129"/>
      <c r="E92" s="5">
        <f>SUM(E93)</f>
        <v>4.5</v>
      </c>
      <c r="F92" s="5">
        <v>50</v>
      </c>
      <c r="G92" s="23">
        <f>SUM(G93)</f>
        <v>3.16</v>
      </c>
    </row>
    <row r="93" spans="1:7" ht="15">
      <c r="A93" s="117" t="s">
        <v>33</v>
      </c>
      <c r="B93" s="122"/>
      <c r="C93" s="122"/>
      <c r="D93" s="123"/>
      <c r="E93" s="20">
        <v>4.5</v>
      </c>
      <c r="F93" s="20"/>
      <c r="G93" s="24">
        <v>3.16</v>
      </c>
    </row>
    <row r="94" spans="1:7" ht="15">
      <c r="A94" s="117" t="s">
        <v>64</v>
      </c>
      <c r="B94" s="122"/>
      <c r="C94" s="122"/>
      <c r="D94" s="123"/>
      <c r="E94" s="20"/>
      <c r="F94" s="20"/>
      <c r="G94" s="24"/>
    </row>
    <row r="95" spans="1:7" ht="15">
      <c r="A95" s="117" t="s">
        <v>35</v>
      </c>
      <c r="B95" s="122"/>
      <c r="C95" s="122"/>
      <c r="D95" s="123"/>
      <c r="E95" s="4">
        <f>SUM(E89-E92)</f>
        <v>17.5</v>
      </c>
      <c r="F95" s="4"/>
      <c r="G95" s="22"/>
    </row>
    <row r="96" spans="1:7" ht="15">
      <c r="A96" s="117" t="s">
        <v>36</v>
      </c>
      <c r="B96" s="122"/>
      <c r="C96" s="122"/>
      <c r="D96" s="123"/>
      <c r="E96" s="4">
        <f>SUM(E90-E93)</f>
        <v>17.5</v>
      </c>
      <c r="F96" s="4"/>
      <c r="G96" s="22">
        <f>SUM(G89-G92)</f>
        <v>-2.17</v>
      </c>
    </row>
    <row r="97" spans="1:7" ht="15">
      <c r="A97" s="130" t="s">
        <v>37</v>
      </c>
      <c r="B97" s="118"/>
      <c r="C97" s="118"/>
      <c r="D97" s="119"/>
      <c r="E97" s="4"/>
      <c r="F97" s="4"/>
      <c r="G97" s="22">
        <v>17.5</v>
      </c>
    </row>
    <row r="98" spans="1:7" ht="15.75" thickBot="1">
      <c r="A98" s="131" t="s">
        <v>38</v>
      </c>
      <c r="B98" s="132"/>
      <c r="C98" s="132"/>
      <c r="D98" s="133"/>
      <c r="E98" s="10"/>
      <c r="F98" s="10"/>
      <c r="G98" s="25">
        <v>15.33</v>
      </c>
    </row>
    <row r="99" spans="1:7" ht="15">
      <c r="A99" s="50" t="s">
        <v>45</v>
      </c>
      <c r="B99" s="51"/>
      <c r="C99" s="51"/>
      <c r="D99" s="51"/>
      <c r="E99" s="71"/>
      <c r="F99" s="71"/>
      <c r="G99" s="80"/>
    </row>
    <row r="100" spans="1:7" ht="30.75" thickBot="1">
      <c r="A100" s="115" t="s">
        <v>28</v>
      </c>
      <c r="B100" s="116"/>
      <c r="C100" s="116"/>
      <c r="D100" s="73"/>
      <c r="E100" s="74" t="s">
        <v>44</v>
      </c>
      <c r="F100" s="74" t="s">
        <v>25</v>
      </c>
      <c r="G100" s="75" t="s">
        <v>26</v>
      </c>
    </row>
    <row r="101" spans="1:7" ht="15">
      <c r="A101" s="124" t="s">
        <v>29</v>
      </c>
      <c r="B101" s="125"/>
      <c r="C101" s="125"/>
      <c r="D101" s="126"/>
      <c r="E101" s="30">
        <v>0</v>
      </c>
      <c r="F101" s="30">
        <v>680</v>
      </c>
      <c r="G101" s="76">
        <v>0</v>
      </c>
    </row>
    <row r="102" spans="1:7" ht="15">
      <c r="A102" s="117" t="s">
        <v>30</v>
      </c>
      <c r="B102" s="122"/>
      <c r="C102" s="122"/>
      <c r="D102" s="123"/>
      <c r="E102" s="4"/>
      <c r="F102" s="4"/>
      <c r="G102" s="22"/>
    </row>
    <row r="103" spans="1:7" ht="15">
      <c r="A103" s="117" t="s">
        <v>31</v>
      </c>
      <c r="B103" s="122"/>
      <c r="C103" s="122"/>
      <c r="D103" s="123"/>
      <c r="E103" s="4"/>
      <c r="F103" s="4"/>
      <c r="G103" s="22"/>
    </row>
    <row r="104" spans="1:7" ht="15">
      <c r="A104" s="127" t="s">
        <v>32</v>
      </c>
      <c r="B104" s="128"/>
      <c r="C104" s="128"/>
      <c r="D104" s="129"/>
      <c r="E104" s="5">
        <v>0</v>
      </c>
      <c r="F104" s="5">
        <v>680</v>
      </c>
      <c r="G104" s="23">
        <v>0</v>
      </c>
    </row>
    <row r="105" spans="1:7" ht="15">
      <c r="A105" s="117" t="s">
        <v>33</v>
      </c>
      <c r="B105" s="122"/>
      <c r="C105" s="122"/>
      <c r="D105" s="123"/>
      <c r="E105" s="20"/>
      <c r="F105" s="20"/>
      <c r="G105" s="24"/>
    </row>
    <row r="106" spans="1:7" ht="15">
      <c r="A106" s="117" t="s">
        <v>64</v>
      </c>
      <c r="B106" s="122"/>
      <c r="C106" s="122"/>
      <c r="D106" s="123"/>
      <c r="E106" s="20"/>
      <c r="F106" s="20"/>
      <c r="G106" s="24"/>
    </row>
    <row r="107" spans="1:7" ht="15">
      <c r="A107" s="117" t="s">
        <v>35</v>
      </c>
      <c r="B107" s="122"/>
      <c r="C107" s="122"/>
      <c r="D107" s="123"/>
      <c r="E107" s="4">
        <v>0</v>
      </c>
      <c r="F107" s="4"/>
      <c r="G107" s="22">
        <v>0</v>
      </c>
    </row>
  </sheetData>
  <sheetProtection/>
  <mergeCells count="93">
    <mergeCell ref="A104:D104"/>
    <mergeCell ref="A105:D105"/>
    <mergeCell ref="A106:D106"/>
    <mergeCell ref="A107:D107"/>
    <mergeCell ref="A88:C88"/>
    <mergeCell ref="A89:D89"/>
    <mergeCell ref="A90:D90"/>
    <mergeCell ref="A91:D91"/>
    <mergeCell ref="A92:D92"/>
    <mergeCell ref="A93:D93"/>
    <mergeCell ref="A101:D101"/>
    <mergeCell ref="A102:D102"/>
    <mergeCell ref="A103:D103"/>
    <mergeCell ref="A94:D94"/>
    <mergeCell ref="A95:D95"/>
    <mergeCell ref="A96:D96"/>
    <mergeCell ref="A97:D97"/>
    <mergeCell ref="A98:D98"/>
    <mergeCell ref="A100:C100"/>
    <mergeCell ref="A83:D83"/>
    <mergeCell ref="A84:D84"/>
    <mergeCell ref="A85:D85"/>
    <mergeCell ref="A86:D86"/>
    <mergeCell ref="A78:C78"/>
    <mergeCell ref="A79:D79"/>
    <mergeCell ref="A80:D80"/>
    <mergeCell ref="A81:D81"/>
    <mergeCell ref="A82:D82"/>
    <mergeCell ref="A72:D72"/>
    <mergeCell ref="A73:D73"/>
    <mergeCell ref="A74:D74"/>
    <mergeCell ref="A75:D75"/>
    <mergeCell ref="A76:D76"/>
    <mergeCell ref="A68:C68"/>
    <mergeCell ref="A69:D69"/>
    <mergeCell ref="A70:D70"/>
    <mergeCell ref="A71:D71"/>
    <mergeCell ref="A54:D54"/>
    <mergeCell ref="A55:D55"/>
    <mergeCell ref="A56:D56"/>
    <mergeCell ref="A58:C58"/>
    <mergeCell ref="A59:D59"/>
    <mergeCell ref="A60:D60"/>
    <mergeCell ref="A61:D61"/>
    <mergeCell ref="A62:D62"/>
    <mergeCell ref="A63:D63"/>
    <mergeCell ref="A64:D64"/>
    <mergeCell ref="A65:D65"/>
    <mergeCell ref="A66:D66"/>
    <mergeCell ref="A41:D41"/>
    <mergeCell ref="A42:D42"/>
    <mergeCell ref="A43:D43"/>
    <mergeCell ref="A44:D44"/>
    <mergeCell ref="A46:C46"/>
    <mergeCell ref="A47:D47"/>
    <mergeCell ref="A48:D48"/>
    <mergeCell ref="A49:D49"/>
    <mergeCell ref="A50:D50"/>
    <mergeCell ref="A51:D51"/>
    <mergeCell ref="A52:D52"/>
    <mergeCell ref="A53:D53"/>
    <mergeCell ref="A38:D38"/>
    <mergeCell ref="A39:D39"/>
    <mergeCell ref="A40:D40"/>
    <mergeCell ref="A30:D30"/>
    <mergeCell ref="A31:D31"/>
    <mergeCell ref="A35:D35"/>
    <mergeCell ref="A20:D20"/>
    <mergeCell ref="A21:D21"/>
    <mergeCell ref="A22:D22"/>
    <mergeCell ref="A26:D26"/>
    <mergeCell ref="A27:D27"/>
    <mergeCell ref="A28:D28"/>
    <mergeCell ref="A11:D11"/>
    <mergeCell ref="A12:D12"/>
    <mergeCell ref="A13:D13"/>
    <mergeCell ref="A36:D36"/>
    <mergeCell ref="A37:D37"/>
    <mergeCell ref="A25:C25"/>
    <mergeCell ref="A34:C34"/>
    <mergeCell ref="A29:D29"/>
    <mergeCell ref="A18:D18"/>
    <mergeCell ref="A19:D19"/>
    <mergeCell ref="A4:G4"/>
    <mergeCell ref="A7:C7"/>
    <mergeCell ref="A16:C16"/>
    <mergeCell ref="A32:D32"/>
    <mergeCell ref="A14:D14"/>
    <mergeCell ref="A23:D23"/>
    <mergeCell ref="A17:D17"/>
    <mergeCell ref="A8:D8"/>
    <mergeCell ref="A9:D9"/>
    <mergeCell ref="A10:D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Maja</cp:lastModifiedBy>
  <cp:lastPrinted>2022-07-20T06:23:54Z</cp:lastPrinted>
  <dcterms:created xsi:type="dcterms:W3CDTF">2022-07-18T08:35:27Z</dcterms:created>
  <dcterms:modified xsi:type="dcterms:W3CDTF">2022-07-28T10:21:28Z</dcterms:modified>
  <cp:category/>
  <cp:version/>
  <cp:contentType/>
  <cp:contentStatus/>
</cp:coreProperties>
</file>